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delettre3\Documents\DID SDS et TELETRAVAIL\A FAIRE\1 - CIRCUIT DE VALIDATION\2 --- 12RN25\2-CONSULTATION\1-DCE\A-FINAL\PIECES FINANCIERES\"/>
    </mc:Choice>
  </mc:AlternateContent>
  <bookViews>
    <workbookView xWindow="0" yWindow="0" windowWidth="19200" windowHeight="8070"/>
  </bookViews>
  <sheets>
    <sheet name="DPGF" sheetId="1" r:id="rId1"/>
  </sheets>
  <definedNames>
    <definedName name="_xlnm.Print_Area" localSheetId="0">DPGF!$A$1:$G$481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350" i="1" l="1"/>
  <c r="G353" i="1"/>
  <c r="G320" i="1"/>
  <c r="B471" i="1" l="1"/>
  <c r="B469" i="1"/>
  <c r="B468" i="1"/>
  <c r="B467" i="1"/>
  <c r="B466" i="1"/>
  <c r="B465" i="1"/>
  <c r="B463" i="1"/>
  <c r="B461" i="1"/>
  <c r="B460" i="1"/>
  <c r="B459" i="1"/>
  <c r="B457" i="1"/>
  <c r="B456" i="1"/>
  <c r="B455" i="1"/>
  <c r="B454" i="1"/>
  <c r="B453" i="1"/>
  <c r="B451" i="1"/>
  <c r="B449" i="1"/>
  <c r="B448" i="1"/>
  <c r="B447" i="1"/>
  <c r="B446" i="1"/>
  <c r="B444" i="1"/>
  <c r="B442" i="1"/>
  <c r="B441" i="1"/>
  <c r="B440" i="1"/>
  <c r="B439" i="1"/>
  <c r="B437" i="1"/>
  <c r="B433" i="1"/>
  <c r="G431" i="1"/>
  <c r="G430" i="1"/>
  <c r="G429" i="1"/>
  <c r="G428" i="1"/>
  <c r="G427" i="1"/>
  <c r="B423" i="1"/>
  <c r="B421" i="1"/>
  <c r="G419" i="1"/>
  <c r="G418" i="1"/>
  <c r="B415" i="1"/>
  <c r="G413" i="1"/>
  <c r="G412" i="1"/>
  <c r="B410" i="1"/>
  <c r="G408" i="1"/>
  <c r="G410" i="1" s="1"/>
  <c r="F468" i="1" s="1"/>
  <c r="G468" i="1" s="1"/>
  <c r="B405" i="1"/>
  <c r="G403" i="1"/>
  <c r="G405" i="1" s="1"/>
  <c r="B400" i="1"/>
  <c r="G398" i="1"/>
  <c r="G397" i="1"/>
  <c r="G396" i="1"/>
  <c r="G395" i="1"/>
  <c r="G394" i="1"/>
  <c r="G393" i="1"/>
  <c r="G392" i="1"/>
  <c r="G391" i="1"/>
  <c r="G390" i="1"/>
  <c r="G389" i="1"/>
  <c r="B385" i="1"/>
  <c r="G383" i="1"/>
  <c r="G382" i="1"/>
  <c r="G381" i="1"/>
  <c r="G380" i="1"/>
  <c r="G379" i="1"/>
  <c r="B375" i="1"/>
  <c r="G373" i="1"/>
  <c r="G372" i="1"/>
  <c r="G371" i="1"/>
  <c r="G370" i="1"/>
  <c r="G369" i="1"/>
  <c r="G368" i="1"/>
  <c r="B362" i="1"/>
  <c r="B360" i="1"/>
  <c r="G358" i="1"/>
  <c r="G357" i="1"/>
  <c r="G354" i="1"/>
  <c r="G351" i="1"/>
  <c r="B346" i="1"/>
  <c r="G344" i="1"/>
  <c r="G343" i="1"/>
  <c r="G342" i="1"/>
  <c r="B334" i="1"/>
  <c r="G332" i="1"/>
  <c r="G334" i="1" s="1"/>
  <c r="F457" i="1" s="1"/>
  <c r="G457" i="1" s="1"/>
  <c r="B328" i="1"/>
  <c r="G326" i="1"/>
  <c r="G328" i="1" s="1"/>
  <c r="B322" i="1"/>
  <c r="G319" i="1"/>
  <c r="G318" i="1"/>
  <c r="G317" i="1"/>
  <c r="B313" i="1"/>
  <c r="G311" i="1"/>
  <c r="G310" i="1"/>
  <c r="G309" i="1"/>
  <c r="G308" i="1"/>
  <c r="G307" i="1"/>
  <c r="G306" i="1"/>
  <c r="G305" i="1"/>
  <c r="G304" i="1"/>
  <c r="G303" i="1"/>
  <c r="G302" i="1"/>
  <c r="G301" i="1"/>
  <c r="B295" i="1"/>
  <c r="G293" i="1"/>
  <c r="G292" i="1"/>
  <c r="G291" i="1"/>
  <c r="G290" i="1"/>
  <c r="G289" i="1"/>
  <c r="G288" i="1"/>
  <c r="G287" i="1"/>
  <c r="G28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4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27" i="1"/>
  <c r="G126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90" i="1"/>
  <c r="G89" i="1"/>
  <c r="G88" i="1"/>
  <c r="G87" i="1"/>
  <c r="G86" i="1"/>
  <c r="G84" i="1"/>
  <c r="G82" i="1"/>
  <c r="G81" i="1"/>
  <c r="G80" i="1"/>
  <c r="G79" i="1"/>
  <c r="G78" i="1"/>
  <c r="G77" i="1"/>
  <c r="G67" i="1"/>
  <c r="G61" i="1"/>
  <c r="G55" i="1"/>
  <c r="G49" i="1"/>
  <c r="D41" i="1"/>
  <c r="G41" i="1" s="1"/>
  <c r="G40" i="1"/>
  <c r="G31" i="1"/>
  <c r="G26" i="1"/>
  <c r="G18" i="1"/>
  <c r="G17" i="1"/>
  <c r="G16" i="1"/>
  <c r="G92" i="1" l="1"/>
  <c r="F442" i="1" s="1"/>
  <c r="G442" i="1" s="1"/>
  <c r="G415" i="1"/>
  <c r="F469" i="1" s="1"/>
  <c r="G469" i="1" s="1"/>
  <c r="G421" i="1"/>
  <c r="G35" i="1"/>
  <c r="F439" i="1" s="1"/>
  <c r="G439" i="1" s="1"/>
  <c r="G313" i="1"/>
  <c r="F455" i="1" s="1"/>
  <c r="G455" i="1" s="1"/>
  <c r="G322" i="1"/>
  <c r="F454" i="1" s="1"/>
  <c r="G454" i="1" s="1"/>
  <c r="G360" i="1"/>
  <c r="G400" i="1"/>
  <c r="F467" i="1" s="1"/>
  <c r="G467" i="1" s="1"/>
  <c r="G43" i="1"/>
  <c r="F440" i="1" s="1"/>
  <c r="G440" i="1" s="1"/>
  <c r="G295" i="1"/>
  <c r="F453" i="1" s="1"/>
  <c r="G453" i="1" s="1"/>
  <c r="G433" i="1"/>
  <c r="F471" i="1" s="1"/>
  <c r="G471" i="1" s="1"/>
  <c r="G196" i="1"/>
  <c r="F448" i="1" s="1"/>
  <c r="G448" i="1" s="1"/>
  <c r="G375" i="1"/>
  <c r="F465" i="1" s="1"/>
  <c r="G465" i="1" s="1"/>
  <c r="G346" i="1"/>
  <c r="F460" i="1" s="1"/>
  <c r="G460" i="1" s="1"/>
  <c r="G129" i="1"/>
  <c r="F446" i="1" s="1"/>
  <c r="G446" i="1" s="1"/>
  <c r="G385" i="1"/>
  <c r="F466" i="1" s="1"/>
  <c r="G466" i="1" s="1"/>
  <c r="G163" i="1"/>
  <c r="F447" i="1" s="1"/>
  <c r="G447" i="1" s="1"/>
  <c r="G277" i="1"/>
  <c r="G73" i="1"/>
  <c r="F441" i="1" s="1"/>
  <c r="G441" i="1" s="1"/>
  <c r="F461" i="1"/>
  <c r="G461" i="1" s="1"/>
  <c r="G336" i="1"/>
  <c r="F456" i="1"/>
  <c r="G456" i="1" s="1"/>
  <c r="G279" i="1" l="1"/>
  <c r="G423" i="1"/>
  <c r="G94" i="1"/>
  <c r="G362" i="1"/>
  <c r="F449" i="1"/>
  <c r="G449" i="1" s="1"/>
  <c r="G473" i="1"/>
  <c r="G475" i="1" s="1"/>
  <c r="G477" i="1" s="1"/>
</calcChain>
</file>

<file path=xl/sharedStrings.xml><?xml version="1.0" encoding="utf-8"?>
<sst xmlns="http://schemas.openxmlformats.org/spreadsheetml/2006/main" count="680" uniqueCount="277">
  <si>
    <t>Date :</t>
  </si>
  <si>
    <t xml:space="preserve">CONSTRUCTION D'UN POLE UNIQUE RESTAURATION - LOISIRS CBA DUPUIS
97410 SAINT PIERRE
ETAT - MINISTERE DES ARMEES
</t>
  </si>
  <si>
    <t>LOT N°07 TRAITEMENT D'AIR - CLIMATISATION - REFRIGERATION - CLOISONS, PLAFONDS ET MENUISERIES ISOTHERMES</t>
  </si>
  <si>
    <t>Réf.</t>
  </si>
  <si>
    <t>Désignation des ouvrages suivant CCTP</t>
  </si>
  <si>
    <t>u</t>
  </si>
  <si>
    <t>Qté Indicative</t>
  </si>
  <si>
    <t>Qté Entreprise</t>
  </si>
  <si>
    <t>P. U.   € HT</t>
  </si>
  <si>
    <t>P. T.  € HT</t>
  </si>
  <si>
    <t>Fourniture, pose et raccordement conformément au CCTP et plans joints y compris toutes sujétions de :</t>
  </si>
  <si>
    <t>CLIMATISATION - TRAITEMENT D'AIR</t>
  </si>
  <si>
    <t>PRODUCTION DE FROID</t>
  </si>
  <si>
    <t>GROUPE DRV</t>
  </si>
  <si>
    <t>DRV-R1</t>
  </si>
  <si>
    <t>- Groupe de technologie DRV, R410A, 23kWf, compresseur hermétique scroll inverter, condensation à air, certification Eurovent</t>
  </si>
  <si>
    <t>DRV-R2</t>
  </si>
  <si>
    <t>- Groupe de technologie DRV, R410A, 13 kWf, compresseur hermétique scroll inverter, condensation à air, certification Eurovent</t>
  </si>
  <si>
    <t>DRV-L1
DRV-R3</t>
  </si>
  <si>
    <t>- Groupe de technologie DRV, R410A, 30 kWf, compresseur hermétique scroll inverter, condensation à air, certification Eurovent</t>
  </si>
  <si>
    <t>- Plot antivibratiles</t>
  </si>
  <si>
    <t>ens</t>
  </si>
  <si>
    <t>compris</t>
  </si>
  <si>
    <t>- Levage et manutention</t>
  </si>
  <si>
    <t>- Raccordement électrique</t>
  </si>
  <si>
    <t>- Raccordement en fluide frigorigène</t>
  </si>
  <si>
    <t>- Protection du condenseur par film de résine anticorrosion</t>
  </si>
  <si>
    <t>SPLIT SYSTEM</t>
  </si>
  <si>
    <t>SP-1
SP-2
SP-3
SP-4</t>
  </si>
  <si>
    <t>- Split system mural, R32, inverter, protection Epoxy, compris canalisations fluide frigorigène, supports, accessoires et montage</t>
  </si>
  <si>
    <t>- Evacuation calorifugée des condensats</t>
  </si>
  <si>
    <t>SPLIT SYSTEM BASSE TEMPERATURE</t>
  </si>
  <si>
    <t>BT-1
BT-2</t>
  </si>
  <si>
    <t>- Split system basse température, protection Epoxy, compris canalisations fluide frigorigène, supports, accessoires et montage,</t>
  </si>
  <si>
    <t>TOTAL PRODUCTION DE FROID</t>
  </si>
  <si>
    <t>.......</t>
  </si>
  <si>
    <t>.........</t>
  </si>
  <si>
    <t>DISTRIBUTION</t>
  </si>
  <si>
    <t>FLUIDE FRIGORIGENE</t>
  </si>
  <si>
    <t>- Tube cuivre, calorifugé, compris raccords, supports, fixations, accessoires, capotage pour passage en extérieur  …</t>
  </si>
  <si>
    <t>ml</t>
  </si>
  <si>
    <t>- Bus de dialogue SYT2</t>
  </si>
  <si>
    <t>TOTAL DISTRIBUTION</t>
  </si>
  <si>
    <t>TERMINAUX</t>
  </si>
  <si>
    <t>UNITE INTERIEURE DRV</t>
  </si>
  <si>
    <t>UI-M</t>
  </si>
  <si>
    <t xml:space="preserve">- Unité intérieure type murale compris éléments de fixation </t>
  </si>
  <si>
    <t>- Panoplie de raccords</t>
  </si>
  <si>
    <t>- Thermostat de commande</t>
  </si>
  <si>
    <t>UI-C</t>
  </si>
  <si>
    <t xml:space="preserve">- Unité intérieure type cassette compris éléments de fixation </t>
  </si>
  <si>
    <t>UI-G</t>
  </si>
  <si>
    <t xml:space="preserve">- Unité intérieure type non carrossé gainable compris éléments de fixation </t>
  </si>
  <si>
    <t>UI-G+</t>
  </si>
  <si>
    <t xml:space="preserve">- Unité intérieure type non carrossé gainable forte pression compris éléments de fixation </t>
  </si>
  <si>
    <t>TOTAL TERMINAUX</t>
  </si>
  <si>
    <t>DIFFUSION (Unités gainables)</t>
  </si>
  <si>
    <t>RESEAUX</t>
  </si>
  <si>
    <t>- Conduit circulaire en acier galvanisé spiralé compris raccordement, fixation et accessoires de supportage</t>
  </si>
  <si>
    <t>Ø 125</t>
  </si>
  <si>
    <t>Ø 160</t>
  </si>
  <si>
    <t>Ø 200</t>
  </si>
  <si>
    <t>- Registre manuel</t>
  </si>
  <si>
    <t>GRILLES ET BOUCHES</t>
  </si>
  <si>
    <t>SOUFFLAGE</t>
  </si>
  <si>
    <t>- Grille de diffusion rectangulaire murale 600x200, compris plenum de raccordement et registre</t>
  </si>
  <si>
    <t>REPRISE</t>
  </si>
  <si>
    <t>- Grille de reprise à ailettes fixes, compris registre, contre cadre et plenum de raccordement</t>
  </si>
  <si>
    <t>- Grille de reprise plafond en vrac 600x600, compris registre, contre cadre et plenum de raccordement</t>
  </si>
  <si>
    <t>TOTAL DIFFUSION</t>
  </si>
  <si>
    <t>TOTAL CLIMATISATION - TRAITEMENT D'AIR</t>
  </si>
  <si>
    <t>VENTILATION</t>
  </si>
  <si>
    <t>AIR NEUF</t>
  </si>
  <si>
    <t>CAISSON D'INSUFLATION</t>
  </si>
  <si>
    <t>- Caisson de ventilation compris éléments de fixation</t>
  </si>
  <si>
    <t>CAN-R1</t>
  </si>
  <si>
    <t>950 m3/h</t>
  </si>
  <si>
    <t>CAN-R2</t>
  </si>
  <si>
    <t>175 m3/h</t>
  </si>
  <si>
    <t>CAN-L1</t>
  </si>
  <si>
    <t>2025 m3/h</t>
  </si>
  <si>
    <t>- Kit manchette souple MO</t>
  </si>
  <si>
    <t>- Plots anti-vibratiles</t>
  </si>
  <si>
    <t>- Isolation du caisson</t>
  </si>
  <si>
    <t>- Variateur de vitesse</t>
  </si>
  <si>
    <t>- Kit pressostat</t>
  </si>
  <si>
    <t>- Interrupteur de proximité</t>
  </si>
  <si>
    <t>- Visière pare-pluie + grille</t>
  </si>
  <si>
    <t>- Caisson porte-filtre + filtre G4</t>
  </si>
  <si>
    <t>Ø 250</t>
  </si>
  <si>
    <t>Ø 315</t>
  </si>
  <si>
    <t>Ø 355</t>
  </si>
  <si>
    <t>- Piège à son en gaine</t>
  </si>
  <si>
    <t>TOTAL AIR NEUF</t>
  </si>
  <si>
    <t>VENTILATION MECANIQUE CONTROLEE</t>
  </si>
  <si>
    <t>CAISSON D'EXTRACTION</t>
  </si>
  <si>
    <t>CVMC-R1</t>
  </si>
  <si>
    <t>540 m3/h</t>
  </si>
  <si>
    <t>CVMC-R2</t>
  </si>
  <si>
    <t>720 m3/h</t>
  </si>
  <si>
    <t>CVMC-L1</t>
  </si>
  <si>
    <t>105 m3/h</t>
  </si>
  <si>
    <t>GRILLE PARE PLUIE</t>
  </si>
  <si>
    <t>- Grille extérieure circulaire, pare pluie</t>
  </si>
  <si>
    <t xml:space="preserve">- Bouche d'extraction autoréglable, compris raccordement </t>
  </si>
  <si>
    <t>- Bouche d'extraction circulaire, compris plenum de raccordement et registre</t>
  </si>
  <si>
    <t>TOTAL VENTILATION MECANIQUE CONTROLEE</t>
  </si>
  <si>
    <t>VENTILATION DE CONFORT</t>
  </si>
  <si>
    <t>CVC-R1</t>
  </si>
  <si>
    <t>1565 m³/h</t>
  </si>
  <si>
    <t>CVC-L1</t>
  </si>
  <si>
    <t>165 m³/h</t>
  </si>
  <si>
    <t>TOTAL VENTILATION DE CONFORT</t>
  </si>
  <si>
    <t>EXTRACTION SPECIFIQUE CUISINE</t>
  </si>
  <si>
    <t>CAISSON DE VENTILATION</t>
  </si>
  <si>
    <t>- Caisson d'extraction F400-120 compris éléments de fixation</t>
  </si>
  <si>
    <t>CEX-C1</t>
  </si>
  <si>
    <t>10 000 m3/h</t>
  </si>
  <si>
    <t>CEX-C2</t>
  </si>
  <si>
    <t>1750 m3/h</t>
  </si>
  <si>
    <t>- Caisson d'insufflation compris éléments de fixation</t>
  </si>
  <si>
    <t>CIND-C1</t>
  </si>
  <si>
    <t>2000 m3/h</t>
  </si>
  <si>
    <t>- Pré-Filtre G4</t>
  </si>
  <si>
    <t>- Filtre F7</t>
  </si>
  <si>
    <t>CAISSON COMPENSATION CUISINE</t>
  </si>
  <si>
    <t>CTA-C1</t>
  </si>
  <si>
    <t>- Centrale d'air neuf de 30 kW, débit 8 000 m³/h compris accessoires de pose, de fixation et de montage</t>
  </si>
  <si>
    <t>- Grille extérieure rectangulaire, pare pluie</t>
  </si>
  <si>
    <t>- Conduit rectangulaire en acier galvanisé calorifugé compris raccordement, fixation et accessoires de supportage</t>
  </si>
  <si>
    <t>800x500</t>
  </si>
  <si>
    <t>- Conduit circulaire en acier galvanisé calorifugé compris raccordement, fixation et accessoires de supportage</t>
  </si>
  <si>
    <t>Ø 400</t>
  </si>
  <si>
    <t>Ø 450</t>
  </si>
  <si>
    <t>Ø 560</t>
  </si>
  <si>
    <t>Ø 630</t>
  </si>
  <si>
    <t>Ø 710</t>
  </si>
  <si>
    <t>- Accessoires métalliques type marche-pied 4 niveaux en aluminum pour passage de réseau en combles</t>
  </si>
  <si>
    <t>HOTTES</t>
  </si>
  <si>
    <t>HT-L1</t>
  </si>
  <si>
    <t>- Hotte centrale motorisée  1500m3/h Convoyeur</t>
  </si>
  <si>
    <t>HT-L2</t>
  </si>
  <si>
    <t>- Hotte adossée motorisée  1500m3/h LV Capot</t>
  </si>
  <si>
    <t>HT-L3</t>
  </si>
  <si>
    <t>- Hotte adossée motorisée  1800m3/h LV Capot</t>
  </si>
  <si>
    <t>HT-C1</t>
  </si>
  <si>
    <t>- Hotte centrale triple flux Cuisson</t>
  </si>
  <si>
    <t>HT-C2</t>
  </si>
  <si>
    <t>- Hotte adossée Four</t>
  </si>
  <si>
    <t>- Grille de diffusion plafond 600x600 ambiance cuisine, compris plenum de raccordement et registre</t>
  </si>
  <si>
    <t>AMENEE D'AIR EXTERIEUR</t>
  </si>
  <si>
    <t>- Grille d'amenée d'air + porte filtre + filtre G4</t>
  </si>
  <si>
    <t>400 x 400ht</t>
  </si>
  <si>
    <t>TOTAL EXTRACTION SPECIFIQUE</t>
  </si>
  <si>
    <t>TOTAL VENTILATION</t>
  </si>
  <si>
    <t>REFRIGERATION</t>
  </si>
  <si>
    <t>PRODUCTION FRIGORIFIQUE</t>
  </si>
  <si>
    <t>CONDENSEUR POSITIF TYPE SPLIT SILENCIEUX</t>
  </si>
  <si>
    <t>DF30
CUB22</t>
  </si>
  <si>
    <t>Groupe positif, 2,3 kWf, 1 circuit frigorifique, compresseur hermétique, condenseur à air, R404a</t>
  </si>
  <si>
    <t>DF25
CUB10
CUB11
DF14</t>
  </si>
  <si>
    <t>Groupe positif, 2,6 kWf, 1 circuit frigorifique, compresseur hermétique, condenseur à air, R404a</t>
  </si>
  <si>
    <t>DF24
CUB12
CUB13
DF2</t>
  </si>
  <si>
    <t>Groupe positif, 4,5 kWf, 1 circuit frigorifique, compresseur hermétique, condenseur à air, R404a</t>
  </si>
  <si>
    <t>DF23</t>
  </si>
  <si>
    <t>Groupe positif, 6,95 kWf, 1 circuit frigorifique, compresseur hermétique, condenseur à air, R404a</t>
  </si>
  <si>
    <t>DF29</t>
  </si>
  <si>
    <t>Groupe positif, 10,6 kWf, 1 circuit frigorifique, compresseur hermétique, condenseur à air, R404a</t>
  </si>
  <si>
    <t>NEGATIF</t>
  </si>
  <si>
    <t>CUB15
CUB16</t>
  </si>
  <si>
    <t>Groupe négatif, 4,5 kWf, 1 circuit frigorifique, compresseur hermétique, condenseur à air, R404a</t>
  </si>
  <si>
    <t>FRIGORIFERES / EVAPORATEURS</t>
  </si>
  <si>
    <t>Frigorifères</t>
  </si>
  <si>
    <t>Frigorifère plafonnier double flux, positif, y compris supportage, accessoires, raccordements</t>
  </si>
  <si>
    <t>DF14
DF25</t>
  </si>
  <si>
    <t>2,6 kWf</t>
  </si>
  <si>
    <t>6,95 kWf</t>
  </si>
  <si>
    <t>DF24
DF2</t>
  </si>
  <si>
    <t>4,52 kWf</t>
  </si>
  <si>
    <t>10,6 kWf</t>
  </si>
  <si>
    <t>DF30</t>
  </si>
  <si>
    <t>2,3 kWf</t>
  </si>
  <si>
    <t>Frigorifère cubique, positif, y compris supportage, accessoires, raccordements</t>
  </si>
  <si>
    <t>CUB10
CUB11</t>
  </si>
  <si>
    <t>CUB12
CUB13</t>
  </si>
  <si>
    <t>CUB22</t>
  </si>
  <si>
    <t>2,3kWf</t>
  </si>
  <si>
    <t>Frigorifère cubique, négatif, y compris supportage, accessoires, raccordements</t>
  </si>
  <si>
    <t>4,5 kWf</t>
  </si>
  <si>
    <t>Canalisation en cuivre qualité frigorifique y compris, tous accessoires de raccordement et toutes sujétions</t>
  </si>
  <si>
    <t>Calorifugeage et protection mécanique, supportage</t>
  </si>
  <si>
    <t>Supportage en toiture terrasse, crosses en toiture et combles, toutes sujétions</t>
  </si>
  <si>
    <t>CHARGE EN FLUIDE</t>
  </si>
  <si>
    <t>Charge initiale en huile des compresseurs, fluide frigorigène, consommables, filtres, …</t>
  </si>
  <si>
    <t>CONDENSATS</t>
  </si>
  <si>
    <t>Réseaux condensats en PVC raccordé sur EP ou EU avec claper AR</t>
  </si>
  <si>
    <t>TOTAL REFRIGERATION</t>
  </si>
  <si>
    <t>ELECTRICITE - REGULATION - COMMANDE</t>
  </si>
  <si>
    <t xml:space="preserve">ARMOIRE ELECTRIQUE TD CVC REFRIGERATION </t>
  </si>
  <si>
    <t>Chemins de câbles CFO, supportages, crosses toiture terrasse</t>
  </si>
  <si>
    <t>Cablage électrique</t>
  </si>
  <si>
    <t>GTC / REGULATION / SUPERVISION Y COMPRIS ARMOIRE ELECTRIQUE</t>
  </si>
  <si>
    <t>TD-AT</t>
  </si>
  <si>
    <t>Armoire électrique de commande et de supervision avec affichage température et suivi, interface visuel et renvoi d'alerte vers standart téléphonique</t>
  </si>
  <si>
    <t>Régulation / Acquisition / Surveillance :</t>
  </si>
  <si>
    <t>Centrale d'acquisition des températures chambres froides</t>
  </si>
  <si>
    <t xml:space="preserve">Concentrateurs - Automates pour GTC - 1 à proximité des armoires électriques du lot Electricité </t>
  </si>
  <si>
    <t>inclus</t>
  </si>
  <si>
    <t>Contrôleurs numériques, Distribution, Liaisons bus et IP vers GTC entre équipements Autres lots Cuisine, Electricité, Plomberie)</t>
  </si>
  <si>
    <t>Chemins de câbles Cfa, supportages</t>
  </si>
  <si>
    <t>Raccordements électriques réseaux IP et bus</t>
  </si>
  <si>
    <t>CLOISONS, PLAFONDS ET MENUISERIES ISOTHERMES</t>
  </si>
  <si>
    <t>PANNEAUX ISOTHERMES POSITIFS</t>
  </si>
  <si>
    <t>- Panneau vertical y compris inserts, accessoires de montage, (cornières, joints, etc…)</t>
  </si>
  <si>
    <t>m²</t>
  </si>
  <si>
    <t>- Panneau plafond y compris inserts pour reprise plafond, accessoires de montage (cornières, joints, ….) et tiges filetées</t>
  </si>
  <si>
    <t xml:space="preserve">- Panneau de doublage écran thermique ep 28 classé M0 y compris accessoires de raccordement </t>
  </si>
  <si>
    <t xml:space="preserve">- Panneau sol ep 60mm HDD + revêtement de sol </t>
  </si>
  <si>
    <t>- Lisse de Protection</t>
  </si>
  <si>
    <t>- Trappe d'accès panoplie réfrigération</t>
  </si>
  <si>
    <t>PANNEAUX ISOTHERMES NEGATIFS</t>
  </si>
  <si>
    <t>- Panneau vertical y compris inserts, accessoires de montage (cornières, joints...)</t>
  </si>
  <si>
    <t>- Panneau plafond y compris inserts pour reprise plafond, accessoires de montage (cornières, joint,...) et tige filetées</t>
  </si>
  <si>
    <t>- Panneau sol HDD ép 80mm, chevrons 60x40 mm + revêtement de sol</t>
  </si>
  <si>
    <t>- Revêtement de sol INOX pour charge roulante</t>
  </si>
  <si>
    <t>MENUISERIES ISOTHERMES</t>
  </si>
  <si>
    <t>P1</t>
  </si>
  <si>
    <t>- Porte coulissante isotherme positive 100x220ht</t>
  </si>
  <si>
    <t>P2</t>
  </si>
  <si>
    <t>- Porte coulissante isotherme négative 100x220ht</t>
  </si>
  <si>
    <t>P3</t>
  </si>
  <si>
    <t>- Porte pivotante simple isotherme positive 100x220ht</t>
  </si>
  <si>
    <t>P4</t>
  </si>
  <si>
    <t>- Porte pivotante simple isotherme positive 120x220ht</t>
  </si>
  <si>
    <t>P5</t>
  </si>
  <si>
    <t xml:space="preserve">- Porte pivotante simple isotherme positive va et vient 101x224ht </t>
  </si>
  <si>
    <t>P6</t>
  </si>
  <si>
    <t>- Porte battante double isotherme positive va et vient 121x224ht</t>
  </si>
  <si>
    <t>P7</t>
  </si>
  <si>
    <t>- Porte battante double isotherme positive va et vient 161x224ht</t>
  </si>
  <si>
    <t>M1</t>
  </si>
  <si>
    <t>- Châssis fixe à rupture de pont thermique</t>
  </si>
  <si>
    <t>M2</t>
  </si>
  <si>
    <t>M3</t>
  </si>
  <si>
    <t>TRAPPE DE VISITES</t>
  </si>
  <si>
    <t>- Trappe de visite étanche 600x600</t>
  </si>
  <si>
    <t>SOUPAPES DE SECURITE</t>
  </si>
  <si>
    <t>- Soupape de sécurité</t>
  </si>
  <si>
    <t xml:space="preserve">RIDEAUX D'AIR </t>
  </si>
  <si>
    <t>- Rideaux d'air 2 vitesses avec commande asservi au contact de porte</t>
  </si>
  <si>
    <t>- Contact de porte mécanique IK10</t>
  </si>
  <si>
    <t>ALARME PERSONNE ENFERMEE</t>
  </si>
  <si>
    <t>- Dispositif alarme et report vers TDAT</t>
  </si>
  <si>
    <t>- Voyant et buzzer</t>
  </si>
  <si>
    <t>DIVERS</t>
  </si>
  <si>
    <t>- Etudes et plans d'exécution des ouvrages</t>
  </si>
  <si>
    <t>- Essais, réglages, mise en service</t>
  </si>
  <si>
    <t>- DOE</t>
  </si>
  <si>
    <t>- Synthèse des réseaux</t>
  </si>
  <si>
    <t>- Formation du personnel</t>
  </si>
  <si>
    <t>RECAPITULATIF</t>
  </si>
  <si>
    <t>MONTANT TOTAL HT</t>
  </si>
  <si>
    <t>T.V.A. 8,5 %</t>
  </si>
  <si>
    <t>MONTANT TOTAL TTC</t>
  </si>
  <si>
    <t>IND 0</t>
  </si>
  <si>
    <t>FEV 2025</t>
  </si>
  <si>
    <t>- Bus de dialogue entre groupes et concentrateurs</t>
  </si>
  <si>
    <t>TD CVC RDC</t>
  </si>
  <si>
    <t>Armoire électrique de supervision avec affichage température et suivi, interface visuel et renvoi d'alerte vers standart téléphonique</t>
  </si>
  <si>
    <t>Armoire électrique de commande  avec affichage température et suivi, interface visuel et renvoi d'alerte vers standart téléphonique</t>
  </si>
  <si>
    <t>TD-AT RDC</t>
  </si>
  <si>
    <t>TD-CVC/TD REFRI (R+1)</t>
  </si>
  <si>
    <t>Armoires électriques (armoire de puissance TGBT) 2 modules REFRI et CVC</t>
  </si>
  <si>
    <t>- Capteurs température / hygrométrie</t>
  </si>
  <si>
    <t>DPGF</t>
  </si>
  <si>
    <t>DPGF LOT 07 CVC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</si>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</sst>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8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b/>
      <sz val="16"/>
      <color theme="0"/>
      <name val="Arial Narrow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Arial"/>
      <family val="2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i/>
      <sz val="9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 Narrow"/>
      <family val="2"/>
    </font>
    <font>
      <sz val="14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7" fillId="0" borderId="0" applyFont="0" applyFill="0" applyBorder="0" applyAlignment="0" applyProtection="0"/>
  </cellStyleXfs>
  <cellXfs count="354">
    <xf numFmtId="0" fontId="0" fillId="0" borderId="0" xfId="0"/>
    <xf numFmtId="0" fontId="2" fillId="0" borderId="1" xfId="0" applyNumberFormat="1" applyFont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9" fillId="0" borderId="5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vertical="center" wrapText="1"/>
    </xf>
    <xf numFmtId="49" fontId="10" fillId="0" borderId="7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0" fontId="14" fillId="3" borderId="12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2" fontId="16" fillId="3" borderId="17" xfId="0" applyNumberFormat="1" applyFont="1" applyFill="1" applyBorder="1" applyAlignment="1">
      <alignment horizontal="center" vertical="center" wrapText="1"/>
    </xf>
    <xf numFmtId="2" fontId="16" fillId="3" borderId="15" xfId="0" applyNumberFormat="1" applyFont="1" applyFill="1" applyBorder="1" applyAlignment="1">
      <alignment horizontal="center" vertical="center" wrapText="1"/>
    </xf>
    <xf numFmtId="165" fontId="15" fillId="3" borderId="15" xfId="3" applyFont="1" applyFill="1" applyBorder="1" applyAlignment="1">
      <alignment horizontal="center" vertical="center" wrapText="1"/>
    </xf>
    <xf numFmtId="165" fontId="15" fillId="3" borderId="14" xfId="3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4" fillId="0" borderId="18" xfId="0" applyFont="1" applyBorder="1" applyAlignment="1">
      <alignment horizontal="center" vertical="center" wrapText="1"/>
    </xf>
    <xf numFmtId="0" fontId="12" fillId="0" borderId="19" xfId="0" quotePrefix="1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64" fontId="12" fillId="0" borderId="21" xfId="1" applyFont="1" applyBorder="1" applyAlignment="1">
      <alignment horizontal="center" vertical="center" wrapText="1"/>
    </xf>
    <xf numFmtId="164" fontId="12" fillId="0" borderId="22" xfId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8" fillId="0" borderId="4" xfId="0" applyFont="1" applyBorder="1" applyAlignment="1">
      <alignment vertical="top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0" xfId="0" applyFont="1" applyBorder="1"/>
    <xf numFmtId="0" fontId="12" fillId="0" borderId="21" xfId="0" applyFont="1" applyBorder="1"/>
    <xf numFmtId="4" fontId="12" fillId="0" borderId="23" xfId="0" applyNumberFormat="1" applyFont="1" applyBorder="1" applyAlignment="1">
      <alignment horizontal="center"/>
    </xf>
    <xf numFmtId="0" fontId="16" fillId="0" borderId="4" xfId="0" applyFont="1" applyBorder="1" applyAlignment="1">
      <alignment horizontal="center" vertical="top"/>
    </xf>
    <xf numFmtId="0" fontId="12" fillId="0" borderId="21" xfId="0" applyFont="1" applyBorder="1" applyAlignment="1">
      <alignment horizontal="left" wrapText="1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4" fontId="12" fillId="0" borderId="21" xfId="0" applyNumberFormat="1" applyFont="1" applyBorder="1" applyAlignment="1">
      <alignment horizontal="center"/>
    </xf>
    <xf numFmtId="0" fontId="19" fillId="4" borderId="20" xfId="0" quotePrefix="1" applyFont="1" applyFill="1" applyBorder="1" applyAlignment="1">
      <alignment horizontal="right" wrapText="1"/>
    </xf>
    <xf numFmtId="0" fontId="20" fillId="4" borderId="21" xfId="0" quotePrefix="1" applyFont="1" applyFill="1" applyBorder="1" applyAlignment="1">
      <alignment horizontal="center" vertical="center" wrapText="1"/>
    </xf>
    <xf numFmtId="164" fontId="19" fillId="4" borderId="21" xfId="1" applyNumberFormat="1" applyFont="1" applyFill="1" applyBorder="1" applyAlignment="1">
      <alignment wrapText="1"/>
    </xf>
    <xf numFmtId="164" fontId="19" fillId="4" borderId="22" xfId="1" applyNumberFormat="1" applyFont="1" applyFill="1" applyBorder="1" applyAlignment="1">
      <alignment wrapText="1"/>
    </xf>
    <xf numFmtId="0" fontId="16" fillId="0" borderId="4" xfId="0" applyFont="1" applyBorder="1" applyAlignment="1">
      <alignment horizontal="center" vertical="center"/>
    </xf>
    <xf numFmtId="0" fontId="16" fillId="0" borderId="21" xfId="0" applyNumberFormat="1" applyFont="1" applyBorder="1" applyAlignment="1">
      <alignment horizontal="left" vertical="center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4" fontId="12" fillId="0" borderId="21" xfId="2" applyNumberFormat="1" applyFont="1" applyBorder="1" applyAlignment="1" applyProtection="1">
      <alignment horizontal="center" vertical="center"/>
      <protection hidden="1"/>
    </xf>
    <xf numFmtId="4" fontId="12" fillId="0" borderId="23" xfId="0" applyNumberFormat="1" applyFont="1" applyBorder="1" applyAlignment="1">
      <alignment horizontal="center" vertical="center"/>
    </xf>
    <xf numFmtId="0" fontId="21" fillId="5" borderId="20" xfId="0" applyFont="1" applyFill="1" applyBorder="1" applyAlignment="1">
      <alignment horizontal="right" vertical="center" wrapText="1"/>
    </xf>
    <xf numFmtId="0" fontId="21" fillId="5" borderId="21" xfId="0" applyFont="1" applyFill="1" applyBorder="1" applyAlignment="1">
      <alignment horizontal="left" vertical="center" wrapText="1"/>
    </xf>
    <xf numFmtId="164" fontId="12" fillId="5" borderId="21" xfId="1" applyNumberFormat="1" applyFont="1" applyFill="1" applyBorder="1" applyAlignment="1">
      <alignment horizontal="center" vertical="center" wrapText="1"/>
    </xf>
    <xf numFmtId="164" fontId="12" fillId="5" borderId="22" xfId="1" applyNumberFormat="1" applyFont="1" applyFill="1" applyBorder="1" applyAlignment="1">
      <alignment horizontal="center" vertical="center" wrapText="1"/>
    </xf>
    <xf numFmtId="0" fontId="12" fillId="0" borderId="21" xfId="0" applyNumberFormat="1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164" fontId="12" fillId="0" borderId="21" xfId="0" applyNumberFormat="1" applyFont="1" applyBorder="1" applyAlignment="1">
      <alignment horizontal="center" vertical="center"/>
    </xf>
    <xf numFmtId="164" fontId="12" fillId="0" borderId="23" xfId="0" applyNumberFormat="1" applyFont="1" applyBorder="1" applyAlignment="1">
      <alignment horizontal="center" vertical="center"/>
    </xf>
    <xf numFmtId="0" fontId="16" fillId="0" borderId="21" xfId="0" applyNumberFormat="1" applyFont="1" applyFill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12" fillId="0" borderId="21" xfId="0" quotePrefix="1" applyNumberFormat="1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164" fontId="12" fillId="0" borderId="21" xfId="1" applyNumberFormat="1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2" fillId="0" borderId="21" xfId="0" quotePrefix="1" applyNumberFormat="1" applyFont="1" applyFill="1" applyBorder="1" applyAlignment="1">
      <alignment horizontal="left" vertical="center" wrapText="1"/>
    </xf>
    <xf numFmtId="0" fontId="12" fillId="0" borderId="2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164" fontId="12" fillId="0" borderId="21" xfId="1" applyNumberFormat="1" applyFont="1" applyFill="1" applyBorder="1" applyAlignment="1">
      <alignment horizontal="center" vertical="center"/>
    </xf>
    <xf numFmtId="164" fontId="12" fillId="0" borderId="23" xfId="0" applyNumberFormat="1" applyFont="1" applyFill="1" applyBorder="1" applyAlignment="1">
      <alignment horizontal="center" vertical="center"/>
    </xf>
    <xf numFmtId="3" fontId="12" fillId="0" borderId="20" xfId="0" applyNumberFormat="1" applyFont="1" applyBorder="1" applyAlignment="1">
      <alignment horizontal="center" vertical="center"/>
    </xf>
    <xf numFmtId="164" fontId="22" fillId="0" borderId="21" xfId="0" applyNumberFormat="1" applyFont="1" applyBorder="1" applyAlignment="1">
      <alignment horizontal="center" vertical="center"/>
    </xf>
    <xf numFmtId="164" fontId="22" fillId="0" borderId="23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49" fontId="12" fillId="0" borderId="21" xfId="0" applyNumberFormat="1" applyFont="1" applyBorder="1" applyAlignment="1">
      <alignment horizontal="left" vertical="center" wrapText="1"/>
    </xf>
    <xf numFmtId="164" fontId="12" fillId="0" borderId="23" xfId="1" applyNumberFormat="1" applyFont="1" applyBorder="1" applyAlignment="1">
      <alignment horizontal="center" vertical="center"/>
    </xf>
    <xf numFmtId="0" fontId="16" fillId="6" borderId="5" xfId="0" applyFont="1" applyFill="1" applyBorder="1" applyAlignment="1">
      <alignment vertical="center"/>
    </xf>
    <xf numFmtId="0" fontId="16" fillId="6" borderId="24" xfId="0" quotePrefix="1" applyFont="1" applyFill="1" applyBorder="1" applyAlignment="1">
      <alignment horizontal="right" vertical="center" wrapText="1"/>
    </xf>
    <xf numFmtId="0" fontId="16" fillId="6" borderId="25" xfId="0" quotePrefix="1" applyFont="1" applyFill="1" applyBorder="1" applyAlignment="1">
      <alignment horizontal="center" vertical="center"/>
    </xf>
    <xf numFmtId="0" fontId="16" fillId="6" borderId="24" xfId="0" quotePrefix="1" applyFont="1" applyFill="1" applyBorder="1" applyAlignment="1">
      <alignment horizontal="center" vertical="center"/>
    </xf>
    <xf numFmtId="164" fontId="16" fillId="6" borderId="24" xfId="0" quotePrefix="1" applyNumberFormat="1" applyFont="1" applyFill="1" applyBorder="1" applyAlignment="1">
      <alignment horizontal="center" vertical="center"/>
    </xf>
    <xf numFmtId="164" fontId="16" fillId="6" borderId="8" xfId="0" applyNumberFormat="1" applyFont="1" applyFill="1" applyBorder="1" applyAlignment="1">
      <alignment horizontal="center" vertical="center"/>
    </xf>
    <xf numFmtId="49" fontId="12" fillId="0" borderId="21" xfId="0" applyNumberFormat="1" applyFont="1" applyBorder="1" applyAlignment="1">
      <alignment horizontal="left" wrapText="1"/>
    </xf>
    <xf numFmtId="164" fontId="12" fillId="0" borderId="21" xfId="0" applyNumberFormat="1" applyFont="1" applyBorder="1" applyAlignment="1">
      <alignment horizontal="center"/>
    </xf>
    <xf numFmtId="164" fontId="12" fillId="0" borderId="23" xfId="0" applyNumberFormat="1" applyFont="1" applyBorder="1" applyAlignment="1">
      <alignment horizontal="center"/>
    </xf>
    <xf numFmtId="0" fontId="21" fillId="0" borderId="21" xfId="0" applyNumberFormat="1" applyFont="1" applyBorder="1" applyAlignment="1">
      <alignment horizontal="left" vertical="center"/>
    </xf>
    <xf numFmtId="0" fontId="12" fillId="0" borderId="21" xfId="0" quotePrefix="1" applyNumberFormat="1" applyFont="1" applyBorder="1" applyAlignment="1">
      <alignment vertical="center" wrapText="1"/>
    </xf>
    <xf numFmtId="0" fontId="12" fillId="0" borderId="21" xfId="0" quotePrefix="1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21" xfId="0" quotePrefix="1" applyNumberFormat="1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6" fillId="6" borderId="24" xfId="0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top"/>
    </xf>
    <xf numFmtId="0" fontId="16" fillId="0" borderId="21" xfId="0" applyFont="1" applyBorder="1" applyAlignment="1">
      <alignment horizontal="right" wrapText="1"/>
    </xf>
    <xf numFmtId="0" fontId="16" fillId="0" borderId="20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164" fontId="16" fillId="0" borderId="21" xfId="0" applyNumberFormat="1" applyFont="1" applyBorder="1" applyAlignment="1">
      <alignment horizontal="center"/>
    </xf>
    <xf numFmtId="164" fontId="16" fillId="0" borderId="23" xfId="0" applyNumberFormat="1" applyFont="1" applyBorder="1" applyAlignment="1">
      <alignment horizontal="center"/>
    </xf>
    <xf numFmtId="0" fontId="12" fillId="0" borderId="20" xfId="0" applyFont="1" applyBorder="1" applyAlignment="1">
      <alignment vertical="center"/>
    </xf>
    <xf numFmtId="0" fontId="23" fillId="0" borderId="21" xfId="0" applyNumberFormat="1" applyFont="1" applyBorder="1" applyAlignment="1">
      <alignment horizontal="left" vertical="center"/>
    </xf>
    <xf numFmtId="0" fontId="24" fillId="0" borderId="21" xfId="0" applyNumberFormat="1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/>
    </xf>
    <xf numFmtId="0" fontId="24" fillId="0" borderId="26" xfId="0" applyNumberFormat="1" applyFont="1" applyBorder="1" applyAlignment="1">
      <alignment horizontal="left" vertical="center" wrapText="1"/>
    </xf>
    <xf numFmtId="0" fontId="12" fillId="0" borderId="28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164" fontId="22" fillId="0" borderId="26" xfId="0" applyNumberFormat="1" applyFont="1" applyBorder="1" applyAlignment="1">
      <alignment horizontal="center" vertical="center"/>
    </xf>
    <xf numFmtId="164" fontId="22" fillId="0" borderId="29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164" fontId="12" fillId="0" borderId="3" xfId="0" applyNumberFormat="1" applyFont="1" applyBorder="1" applyAlignment="1">
      <alignment horizontal="center" vertical="center"/>
    </xf>
    <xf numFmtId="0" fontId="12" fillId="0" borderId="21" xfId="0" applyNumberFormat="1" applyFont="1" applyBorder="1" applyAlignment="1">
      <alignment vertical="center"/>
    </xf>
    <xf numFmtId="0" fontId="16" fillId="0" borderId="30" xfId="0" applyNumberFormat="1" applyFont="1" applyBorder="1" applyAlignment="1">
      <alignment horizontal="left" vertical="center"/>
    </xf>
    <xf numFmtId="0" fontId="12" fillId="0" borderId="30" xfId="0" quotePrefix="1" applyNumberFormat="1" applyFont="1" applyBorder="1" applyAlignment="1">
      <alignment vertical="center" wrapText="1"/>
    </xf>
    <xf numFmtId="0" fontId="12" fillId="0" borderId="30" xfId="0" applyNumberFormat="1" applyFont="1" applyBorder="1" applyAlignment="1">
      <alignment vertical="center"/>
    </xf>
    <xf numFmtId="49" fontId="12" fillId="0" borderId="30" xfId="0" applyNumberFormat="1" applyFont="1" applyBorder="1" applyAlignment="1">
      <alignment vertical="center" wrapText="1"/>
    </xf>
    <xf numFmtId="0" fontId="12" fillId="0" borderId="21" xfId="0" applyNumberFormat="1" applyFont="1" applyBorder="1" applyAlignment="1">
      <alignment vertical="center" wrapText="1"/>
    </xf>
    <xf numFmtId="0" fontId="16" fillId="6" borderId="31" xfId="0" applyFont="1" applyFill="1" applyBorder="1" applyAlignment="1">
      <alignment vertical="center"/>
    </xf>
    <xf numFmtId="0" fontId="16" fillId="6" borderId="32" xfId="0" applyFont="1" applyFill="1" applyBorder="1" applyAlignment="1">
      <alignment horizontal="right" vertical="center" wrapText="1"/>
    </xf>
    <xf numFmtId="0" fontId="16" fillId="6" borderId="33" xfId="0" quotePrefix="1" applyFont="1" applyFill="1" applyBorder="1" applyAlignment="1">
      <alignment horizontal="center" vertical="center"/>
    </xf>
    <xf numFmtId="0" fontId="16" fillId="6" borderId="32" xfId="0" quotePrefix="1" applyFont="1" applyFill="1" applyBorder="1" applyAlignment="1">
      <alignment horizontal="center" vertical="center"/>
    </xf>
    <xf numFmtId="164" fontId="16" fillId="6" borderId="32" xfId="0" quotePrefix="1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0" fontId="16" fillId="0" borderId="19" xfId="0" applyFont="1" applyBorder="1" applyAlignment="1">
      <alignment horizontal="right" wrapText="1"/>
    </xf>
    <xf numFmtId="0" fontId="16" fillId="0" borderId="18" xfId="0" applyFont="1" applyBorder="1" applyAlignment="1">
      <alignment horizontal="center"/>
    </xf>
    <xf numFmtId="4" fontId="16" fillId="0" borderId="19" xfId="0" applyNumberFormat="1" applyFont="1" applyBorder="1" applyAlignment="1">
      <alignment horizontal="center"/>
    </xf>
    <xf numFmtId="164" fontId="16" fillId="0" borderId="19" xfId="0" applyNumberFormat="1" applyFont="1" applyBorder="1" applyAlignment="1">
      <alignment horizontal="center"/>
    </xf>
    <xf numFmtId="164" fontId="16" fillId="0" borderId="3" xfId="0" applyNumberFormat="1" applyFont="1" applyBorder="1" applyAlignment="1">
      <alignment horizontal="center"/>
    </xf>
    <xf numFmtId="0" fontId="15" fillId="6" borderId="5" xfId="0" applyFont="1" applyFill="1" applyBorder="1" applyAlignment="1">
      <alignment vertical="center"/>
    </xf>
    <xf numFmtId="0" fontId="15" fillId="6" borderId="24" xfId="0" applyFont="1" applyFill="1" applyBorder="1" applyAlignment="1">
      <alignment horizontal="center" vertical="center" wrapText="1"/>
    </xf>
    <xf numFmtId="0" fontId="15" fillId="6" borderId="25" xfId="0" quotePrefix="1" applyFont="1" applyFill="1" applyBorder="1" applyAlignment="1">
      <alignment horizontal="center" vertical="center"/>
    </xf>
    <xf numFmtId="0" fontId="15" fillId="6" borderId="24" xfId="0" quotePrefix="1" applyFont="1" applyFill="1" applyBorder="1" applyAlignment="1">
      <alignment horizontal="center" vertical="center"/>
    </xf>
    <xf numFmtId="164" fontId="15" fillId="6" borderId="24" xfId="0" quotePrefix="1" applyNumberFormat="1" applyFont="1" applyFill="1" applyBorder="1" applyAlignment="1">
      <alignment horizontal="center" vertical="center"/>
    </xf>
    <xf numFmtId="164" fontId="15" fillId="6" borderId="8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4" fontId="16" fillId="0" borderId="21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164" fontId="12" fillId="0" borderId="26" xfId="1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2" xfId="0" applyNumberFormat="1" applyFont="1" applyBorder="1" applyAlignment="1">
      <alignment horizontal="center" vertical="center"/>
    </xf>
    <xf numFmtId="0" fontId="12" fillId="0" borderId="30" xfId="0" quotePrefix="1" applyNumberFormat="1" applyFont="1" applyBorder="1" applyAlignment="1">
      <alignment vertical="center"/>
    </xf>
    <xf numFmtId="164" fontId="12" fillId="0" borderId="0" xfId="0" applyNumberFormat="1" applyFont="1" applyBorder="1" applyAlignment="1">
      <alignment horizontal="center" vertical="center"/>
    </xf>
    <xf numFmtId="0" fontId="12" fillId="0" borderId="30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1" xfId="0" quotePrefix="1" applyFont="1" applyFill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12" fillId="0" borderId="30" xfId="0" quotePrefix="1" applyNumberFormat="1" applyFont="1" applyFill="1" applyBorder="1" applyAlignment="1">
      <alignment vertical="center" wrapText="1"/>
    </xf>
    <xf numFmtId="0" fontId="12" fillId="0" borderId="3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horizontal="center" vertical="center"/>
    </xf>
    <xf numFmtId="0" fontId="12" fillId="0" borderId="36" xfId="0" applyNumberFormat="1" applyFont="1" applyBorder="1" applyAlignment="1">
      <alignment vertical="center"/>
    </xf>
    <xf numFmtId="0" fontId="16" fillId="6" borderId="25" xfId="0" applyFont="1" applyFill="1" applyBorder="1" applyAlignment="1">
      <alignment vertical="center"/>
    </xf>
    <xf numFmtId="0" fontId="16" fillId="0" borderId="21" xfId="0" applyNumberFormat="1" applyFont="1" applyBorder="1" applyAlignment="1">
      <alignment horizontal="right" vertical="center" wrapText="1"/>
    </xf>
    <xf numFmtId="164" fontId="16" fillId="0" borderId="2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2" fillId="0" borderId="21" xfId="0" quotePrefix="1" applyFont="1" applyBorder="1" applyAlignment="1">
      <alignment horizontal="left" vertical="center" wrapText="1"/>
    </xf>
    <xf numFmtId="0" fontId="12" fillId="0" borderId="37" xfId="0" applyFont="1" applyBorder="1" applyAlignment="1">
      <alignment horizontal="center" vertical="center"/>
    </xf>
    <xf numFmtId="0" fontId="12" fillId="0" borderId="38" xfId="0" quotePrefix="1" applyNumberFormat="1" applyFont="1" applyBorder="1" applyAlignment="1">
      <alignment vertical="center"/>
    </xf>
    <xf numFmtId="164" fontId="12" fillId="0" borderId="38" xfId="0" applyNumberFormat="1" applyFont="1" applyBorder="1" applyAlignment="1">
      <alignment horizontal="center" vertical="center"/>
    </xf>
    <xf numFmtId="0" fontId="16" fillId="7" borderId="24" xfId="0" applyFont="1" applyFill="1" applyBorder="1" applyAlignment="1">
      <alignment horizontal="right" vertical="center" wrapText="1"/>
    </xf>
    <xf numFmtId="0" fontId="12" fillId="0" borderId="21" xfId="0" quotePrefix="1" applyFont="1" applyBorder="1" applyAlignment="1">
      <alignment vertical="center" wrapText="1"/>
    </xf>
    <xf numFmtId="0" fontId="12" fillId="0" borderId="21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center" vertical="center" wrapText="1"/>
    </xf>
    <xf numFmtId="0" fontId="12" fillId="0" borderId="26" xfId="0" quotePrefix="1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2" fillId="0" borderId="19" xfId="0" quotePrefix="1" applyFont="1" applyBorder="1" applyAlignment="1">
      <alignment vertical="center" wrapText="1"/>
    </xf>
    <xf numFmtId="0" fontId="12" fillId="0" borderId="19" xfId="0" applyFont="1" applyBorder="1" applyAlignment="1">
      <alignment horizontal="center" vertical="center"/>
    </xf>
    <xf numFmtId="164" fontId="12" fillId="0" borderId="19" xfId="1" applyNumberFormat="1" applyFont="1" applyBorder="1" applyAlignment="1">
      <alignment horizontal="center" vertical="center"/>
    </xf>
    <xf numFmtId="0" fontId="16" fillId="7" borderId="25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164" fontId="12" fillId="7" borderId="24" xfId="0" applyNumberFormat="1" applyFont="1" applyFill="1" applyBorder="1" applyAlignment="1">
      <alignment horizontal="center" vertical="center"/>
    </xf>
    <xf numFmtId="4" fontId="16" fillId="7" borderId="8" xfId="0" applyNumberFormat="1" applyFont="1" applyFill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2" fillId="0" borderId="32" xfId="0" quotePrefix="1" applyFont="1" applyBorder="1" applyAlignment="1">
      <alignment vertical="center" wrapText="1"/>
    </xf>
    <xf numFmtId="0" fontId="12" fillId="0" borderId="3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164" fontId="12" fillId="0" borderId="32" xfId="0" applyNumberFormat="1" applyFont="1" applyBorder="1" applyAlignment="1">
      <alignment horizontal="center" vertical="center"/>
    </xf>
    <xf numFmtId="0" fontId="12" fillId="0" borderId="21" xfId="0" quotePrefix="1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right" vertical="center" wrapText="1"/>
    </xf>
    <xf numFmtId="4" fontId="16" fillId="0" borderId="23" xfId="0" applyNumberFormat="1" applyFont="1" applyBorder="1" applyAlignment="1">
      <alignment horizontal="center" vertical="center"/>
    </xf>
    <xf numFmtId="0" fontId="15" fillId="7" borderId="25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/>
    </xf>
    <xf numFmtId="0" fontId="25" fillId="7" borderId="24" xfId="0" applyFont="1" applyFill="1" applyBorder="1" applyAlignment="1">
      <alignment horizontal="center" vertical="center"/>
    </xf>
    <xf numFmtId="164" fontId="25" fillId="7" borderId="24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left" vertical="center" wrapText="1"/>
    </xf>
    <xf numFmtId="0" fontId="15" fillId="7" borderId="39" xfId="0" applyFont="1" applyFill="1" applyBorder="1" applyAlignment="1">
      <alignment horizontal="center" vertical="center"/>
    </xf>
    <xf numFmtId="0" fontId="15" fillId="7" borderId="40" xfId="0" applyFont="1" applyFill="1" applyBorder="1" applyAlignment="1">
      <alignment horizontal="center" vertical="center" wrapText="1"/>
    </xf>
    <xf numFmtId="0" fontId="25" fillId="7" borderId="39" xfId="0" applyFont="1" applyFill="1" applyBorder="1" applyAlignment="1">
      <alignment horizontal="center" vertical="center"/>
    </xf>
    <xf numFmtId="0" fontId="25" fillId="7" borderId="40" xfId="0" applyFont="1" applyFill="1" applyBorder="1" applyAlignment="1">
      <alignment horizontal="center" vertical="center"/>
    </xf>
    <xf numFmtId="164" fontId="25" fillId="7" borderId="40" xfId="0" applyNumberFormat="1" applyFont="1" applyFill="1" applyBorder="1" applyAlignment="1">
      <alignment horizontal="center" vertical="center"/>
    </xf>
    <xf numFmtId="164" fontId="15" fillId="6" borderId="41" xfId="0" applyNumberFormat="1" applyFont="1" applyFill="1" applyBorder="1" applyAlignment="1">
      <alignment horizontal="center" vertical="center"/>
    </xf>
    <xf numFmtId="0" fontId="12" fillId="0" borderId="19" xfId="0" quotePrefix="1" applyNumberFormat="1" applyFont="1" applyBorder="1" applyAlignment="1">
      <alignment vertical="center"/>
    </xf>
    <xf numFmtId="0" fontId="16" fillId="0" borderId="20" xfId="0" applyFont="1" applyBorder="1" applyAlignment="1">
      <alignment horizontal="center" vertical="top"/>
    </xf>
    <xf numFmtId="0" fontId="12" fillId="0" borderId="21" xfId="0" quotePrefix="1" applyFont="1" applyBorder="1" applyAlignment="1">
      <alignment horizontal="left" wrapText="1"/>
    </xf>
    <xf numFmtId="0" fontId="12" fillId="0" borderId="20" xfId="0" applyFont="1" applyBorder="1" applyAlignment="1">
      <alignment horizontal="left" vertical="top"/>
    </xf>
    <xf numFmtId="0" fontId="16" fillId="7" borderId="25" xfId="0" applyFont="1" applyFill="1" applyBorder="1" applyAlignment="1">
      <alignment horizontal="center" vertical="top"/>
    </xf>
    <xf numFmtId="0" fontId="12" fillId="7" borderId="25" xfId="0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164" fontId="12" fillId="7" borderId="24" xfId="0" applyNumberFormat="1" applyFont="1" applyFill="1" applyBorder="1" applyAlignment="1">
      <alignment horizontal="center"/>
    </xf>
    <xf numFmtId="4" fontId="16" fillId="7" borderId="8" xfId="0" applyNumberFormat="1" applyFont="1" applyFill="1" applyBorder="1" applyAlignment="1">
      <alignment horizontal="center"/>
    </xf>
    <xf numFmtId="164" fontId="12" fillId="0" borderId="21" xfId="0" applyNumberFormat="1" applyFont="1" applyBorder="1"/>
    <xf numFmtId="0" fontId="12" fillId="0" borderId="23" xfId="0" applyFont="1" applyBorder="1"/>
    <xf numFmtId="0" fontId="12" fillId="0" borderId="21" xfId="0" quotePrefix="1" applyFont="1" applyBorder="1" applyAlignment="1">
      <alignment wrapText="1"/>
    </xf>
    <xf numFmtId="4" fontId="16" fillId="0" borderId="23" xfId="0" applyNumberFormat="1" applyFont="1" applyBorder="1" applyAlignment="1">
      <alignment horizontal="center"/>
    </xf>
    <xf numFmtId="4" fontId="12" fillId="7" borderId="24" xfId="0" applyNumberFormat="1" applyFont="1" applyFill="1" applyBorder="1" applyAlignment="1">
      <alignment horizontal="center"/>
    </xf>
    <xf numFmtId="4" fontId="12" fillId="0" borderId="21" xfId="0" applyNumberFormat="1" applyFont="1" applyBorder="1" applyAlignment="1">
      <alignment horizontal="center" vertical="center"/>
    </xf>
    <xf numFmtId="4" fontId="25" fillId="7" borderId="40" xfId="0" applyNumberFormat="1" applyFont="1" applyFill="1" applyBorder="1" applyAlignment="1">
      <alignment horizontal="center" vertical="center"/>
    </xf>
    <xf numFmtId="4" fontId="15" fillId="7" borderId="41" xfId="0" applyNumberFormat="1" applyFont="1" applyFill="1" applyBorder="1" applyAlignment="1">
      <alignment horizontal="center" vertical="center"/>
    </xf>
    <xf numFmtId="0" fontId="16" fillId="0" borderId="21" xfId="0" applyNumberFormat="1" applyFont="1" applyBorder="1" applyAlignment="1">
      <alignment horizontal="center" vertical="center"/>
    </xf>
    <xf numFmtId="164" fontId="16" fillId="0" borderId="21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wrapText="1"/>
    </xf>
    <xf numFmtId="0" fontId="26" fillId="3" borderId="0" xfId="0" applyFont="1" applyFill="1" applyBorder="1" applyAlignment="1">
      <alignment horizontal="center" vertical="center" wrapText="1"/>
    </xf>
    <xf numFmtId="0" fontId="21" fillId="3" borderId="20" xfId="0" applyFont="1" applyFill="1" applyBorder="1" applyAlignment="1">
      <alignment vertical="center" wrapText="1"/>
    </xf>
    <xf numFmtId="0" fontId="21" fillId="3" borderId="21" xfId="0" applyFont="1" applyFill="1" applyBorder="1" applyAlignment="1">
      <alignment vertical="center" wrapText="1"/>
    </xf>
    <xf numFmtId="164" fontId="21" fillId="3" borderId="21" xfId="0" applyNumberFormat="1" applyFont="1" applyFill="1" applyBorder="1" applyAlignment="1">
      <alignment vertical="center" wrapText="1"/>
    </xf>
    <xf numFmtId="164" fontId="21" fillId="3" borderId="23" xfId="0" applyNumberFormat="1" applyFont="1" applyFill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164" fontId="12" fillId="0" borderId="21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vertical="center" wrapText="1"/>
    </xf>
    <xf numFmtId="0" fontId="15" fillId="0" borderId="21" xfId="0" quotePrefix="1" applyFont="1" applyBorder="1" applyAlignment="1">
      <alignment horizontal="center" vertical="center" wrapText="1"/>
    </xf>
    <xf numFmtId="4" fontId="16" fillId="0" borderId="22" xfId="0" applyNumberFormat="1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27" fillId="0" borderId="21" xfId="0" quotePrefix="1" applyFont="1" applyBorder="1" applyAlignment="1">
      <alignment horizontal="left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vertical="center" wrapText="1"/>
    </xf>
    <xf numFmtId="164" fontId="18" fillId="0" borderId="21" xfId="0" applyNumberFormat="1" applyFont="1" applyBorder="1" applyAlignment="1">
      <alignment horizontal="center" vertical="center" wrapText="1"/>
    </xf>
    <xf numFmtId="164" fontId="18" fillId="0" borderId="22" xfId="1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28" fillId="0" borderId="21" xfId="0" quotePrefix="1" applyFont="1" applyBorder="1" applyAlignment="1">
      <alignment horizontal="left" vertical="center" wrapText="1"/>
    </xf>
    <xf numFmtId="164" fontId="25" fillId="0" borderId="21" xfId="0" applyNumberFormat="1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164" fontId="25" fillId="0" borderId="21" xfId="1" applyNumberFormat="1" applyFont="1" applyBorder="1" applyAlignment="1">
      <alignment horizontal="center" vertical="center" wrapText="1"/>
    </xf>
    <xf numFmtId="164" fontId="25" fillId="0" borderId="22" xfId="1" applyFont="1" applyBorder="1" applyAlignment="1">
      <alignment vertical="center" wrapText="1"/>
    </xf>
    <xf numFmtId="0" fontId="16" fillId="0" borderId="26" xfId="0" quotePrefix="1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164" fontId="12" fillId="0" borderId="26" xfId="1" applyFont="1" applyBorder="1" applyAlignment="1">
      <alignment horizontal="center" vertical="center" wrapText="1"/>
    </xf>
    <xf numFmtId="164" fontId="12" fillId="0" borderId="27" xfId="1" applyFont="1" applyBorder="1" applyAlignment="1">
      <alignment vertical="center" wrapText="1"/>
    </xf>
    <xf numFmtId="4" fontId="16" fillId="8" borderId="12" xfId="0" applyNumberFormat="1" applyFont="1" applyFill="1" applyBorder="1" applyAlignment="1">
      <alignment horizontal="center" vertical="center" wrapText="1"/>
    </xf>
    <xf numFmtId="4" fontId="16" fillId="8" borderId="13" xfId="0" applyNumberFormat="1" applyFont="1" applyFill="1" applyBorder="1" applyAlignment="1">
      <alignment horizontal="center" vertical="center" wrapText="1"/>
    </xf>
    <xf numFmtId="4" fontId="29" fillId="8" borderId="13" xfId="0" applyNumberFormat="1" applyFont="1" applyFill="1" applyBorder="1" applyAlignment="1">
      <alignment horizontal="center" vertical="center" wrapText="1"/>
    </xf>
    <xf numFmtId="4" fontId="29" fillId="8" borderId="42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23" xfId="0" applyNumberFormat="1" applyFont="1" applyBorder="1" applyAlignment="1">
      <alignment horizontal="center" vertical="center" wrapText="1"/>
    </xf>
    <xf numFmtId="0" fontId="26" fillId="3" borderId="3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4" fontId="18" fillId="0" borderId="23" xfId="1" applyFont="1" applyBorder="1" applyAlignment="1">
      <alignment vertical="center" wrapText="1"/>
    </xf>
    <xf numFmtId="0" fontId="14" fillId="0" borderId="28" xfId="0" applyFont="1" applyBorder="1" applyAlignment="1">
      <alignment horizontal="center" vertical="center" wrapText="1"/>
    </xf>
    <xf numFmtId="0" fontId="27" fillId="0" borderId="26" xfId="0" quotePrefix="1" applyFont="1" applyBorder="1" applyAlignment="1">
      <alignment horizontal="left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/>
    </xf>
    <xf numFmtId="0" fontId="18" fillId="0" borderId="26" xfId="0" applyFont="1" applyBorder="1" applyAlignment="1">
      <alignment vertical="center" wrapText="1"/>
    </xf>
    <xf numFmtId="164" fontId="18" fillId="0" borderId="26" xfId="0" applyNumberFormat="1" applyFont="1" applyBorder="1" applyAlignment="1">
      <alignment horizontal="center" vertical="center" wrapText="1"/>
    </xf>
    <xf numFmtId="164" fontId="18" fillId="0" borderId="27" xfId="1" applyFont="1" applyBorder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0" xfId="1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0" xfId="0" applyFont="1" applyBorder="1"/>
    <xf numFmtId="0" fontId="12" fillId="0" borderId="30" xfId="0" applyFont="1" applyBorder="1" applyAlignment="1">
      <alignment horizontal="center"/>
    </xf>
    <xf numFmtId="0" fontId="19" fillId="4" borderId="30" xfId="0" applyFont="1" applyFill="1" applyBorder="1" applyAlignment="1">
      <alignment horizontal="center" wrapText="1"/>
    </xf>
    <xf numFmtId="0" fontId="12" fillId="0" borderId="30" xfId="0" applyFont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6" fillId="6" borderId="43" xfId="0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0" fontId="12" fillId="0" borderId="30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36" xfId="0" applyFont="1" applyBorder="1" applyAlignment="1">
      <alignment horizontal="center" vertical="center"/>
    </xf>
    <xf numFmtId="0" fontId="16" fillId="6" borderId="44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/>
    </xf>
    <xf numFmtId="0" fontId="15" fillId="6" borderId="43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7" borderId="43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25" fillId="7" borderId="43" xfId="0" applyFont="1" applyFill="1" applyBorder="1" applyAlignment="1">
      <alignment horizontal="center" vertical="center"/>
    </xf>
    <xf numFmtId="0" fontId="25" fillId="7" borderId="46" xfId="0" applyFont="1" applyFill="1" applyBorder="1" applyAlignment="1">
      <alignment horizontal="center" vertical="center"/>
    </xf>
    <xf numFmtId="0" fontId="12" fillId="7" borderId="43" xfId="0" applyFont="1" applyFill="1" applyBorder="1" applyAlignment="1">
      <alignment horizontal="center"/>
    </xf>
    <xf numFmtId="0" fontId="16" fillId="0" borderId="30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wrapText="1"/>
    </xf>
    <xf numFmtId="0" fontId="21" fillId="3" borderId="30" xfId="0" applyFont="1" applyFill="1" applyBorder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12" fillId="0" borderId="35" xfId="0" applyFont="1" applyBorder="1" applyAlignment="1">
      <alignment horizontal="center" vertical="center" wrapText="1"/>
    </xf>
    <xf numFmtId="164" fontId="19" fillId="4" borderId="20" xfId="1" applyNumberFormat="1" applyFont="1" applyFill="1" applyBorder="1" applyAlignment="1">
      <alignment wrapText="1"/>
    </xf>
    <xf numFmtId="164" fontId="12" fillId="5" borderId="20" xfId="1" applyNumberFormat="1" applyFont="1" applyFill="1" applyBorder="1" applyAlignment="1">
      <alignment horizontal="center" vertical="center" wrapText="1"/>
    </xf>
    <xf numFmtId="0" fontId="16" fillId="6" borderId="47" xfId="0" applyFont="1" applyFill="1" applyBorder="1" applyAlignment="1">
      <alignment vertical="center"/>
    </xf>
    <xf numFmtId="0" fontId="16" fillId="6" borderId="40" xfId="0" applyFont="1" applyFill="1" applyBorder="1" applyAlignment="1">
      <alignment horizontal="right" vertical="center" wrapText="1"/>
    </xf>
    <xf numFmtId="0" fontId="16" fillId="6" borderId="46" xfId="0" applyFont="1" applyFill="1" applyBorder="1" applyAlignment="1">
      <alignment horizontal="center" vertical="center"/>
    </xf>
    <xf numFmtId="0" fontId="16" fillId="6" borderId="39" xfId="0" quotePrefix="1" applyFont="1" applyFill="1" applyBorder="1" applyAlignment="1">
      <alignment horizontal="center" vertical="center"/>
    </xf>
    <xf numFmtId="0" fontId="16" fillId="6" borderId="40" xfId="0" quotePrefix="1" applyFont="1" applyFill="1" applyBorder="1" applyAlignment="1">
      <alignment horizontal="center" vertical="center"/>
    </xf>
    <xf numFmtId="164" fontId="16" fillId="6" borderId="40" xfId="0" quotePrefix="1" applyNumberFormat="1" applyFont="1" applyFill="1" applyBorder="1" applyAlignment="1">
      <alignment horizontal="center" vertical="center"/>
    </xf>
    <xf numFmtId="164" fontId="16" fillId="6" borderId="4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12" fillId="0" borderId="19" xfId="0" applyFont="1" applyBorder="1" applyAlignment="1">
      <alignment horizontal="left" wrapText="1"/>
    </xf>
    <xf numFmtId="0" fontId="16" fillId="0" borderId="19" xfId="0" applyFont="1" applyBorder="1" applyAlignment="1">
      <alignment horizontal="center"/>
    </xf>
    <xf numFmtId="0" fontId="16" fillId="0" borderId="19" xfId="0" applyNumberFormat="1" applyFont="1" applyBorder="1" applyAlignment="1">
      <alignment horizontal="left" vertical="center"/>
    </xf>
    <xf numFmtId="0" fontId="16" fillId="7" borderId="39" xfId="0" applyFont="1" applyFill="1" applyBorder="1" applyAlignment="1">
      <alignment horizontal="center" vertical="top"/>
    </xf>
    <xf numFmtId="0" fontId="16" fillId="7" borderId="40" xfId="0" applyFont="1" applyFill="1" applyBorder="1" applyAlignment="1">
      <alignment horizontal="right" vertical="center" wrapText="1"/>
    </xf>
    <xf numFmtId="0" fontId="12" fillId="7" borderId="46" xfId="0" applyFont="1" applyFill="1" applyBorder="1" applyAlignment="1">
      <alignment horizontal="center"/>
    </xf>
    <xf numFmtId="0" fontId="12" fillId="7" borderId="39" xfId="0" applyFont="1" applyFill="1" applyBorder="1" applyAlignment="1">
      <alignment horizontal="center"/>
    </xf>
    <xf numFmtId="0" fontId="12" fillId="7" borderId="40" xfId="0" applyFont="1" applyFill="1" applyBorder="1" applyAlignment="1">
      <alignment horizontal="center"/>
    </xf>
    <xf numFmtId="164" fontId="12" fillId="7" borderId="40" xfId="0" applyNumberFormat="1" applyFont="1" applyFill="1" applyBorder="1" applyAlignment="1">
      <alignment horizontal="center"/>
    </xf>
    <xf numFmtId="4" fontId="16" fillId="7" borderId="41" xfId="0" applyNumberFormat="1" applyFont="1" applyFill="1" applyBorder="1" applyAlignment="1">
      <alignment horizontal="center"/>
    </xf>
    <xf numFmtId="0" fontId="16" fillId="0" borderId="18" xfId="0" applyFont="1" applyBorder="1" applyAlignment="1">
      <alignment horizontal="center" vertical="top"/>
    </xf>
    <xf numFmtId="0" fontId="12" fillId="0" borderId="19" xfId="0" quotePrefix="1" applyFont="1" applyBorder="1" applyAlignment="1">
      <alignment horizontal="left" wrapText="1"/>
    </xf>
    <xf numFmtId="0" fontId="12" fillId="0" borderId="36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164" fontId="12" fillId="0" borderId="19" xfId="0" applyNumberFormat="1" applyFont="1" applyBorder="1" applyAlignment="1">
      <alignment horizontal="center"/>
    </xf>
    <xf numFmtId="4" fontId="12" fillId="0" borderId="3" xfId="0" applyNumberFormat="1" applyFont="1" applyBorder="1" applyAlignment="1">
      <alignment horizontal="center"/>
    </xf>
    <xf numFmtId="0" fontId="15" fillId="7" borderId="40" xfId="0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4" fontId="16" fillId="0" borderId="19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0" fontId="16" fillId="0" borderId="20" xfId="0" quotePrefix="1" applyFont="1" applyBorder="1" applyAlignment="1">
      <alignment horizontal="center" vertical="center" wrapText="1"/>
    </xf>
    <xf numFmtId="0" fontId="16" fillId="7" borderId="33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horizontal="right" vertical="center" wrapText="1"/>
    </xf>
    <xf numFmtId="0" fontId="12" fillId="7" borderId="44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164" fontId="12" fillId="7" borderId="32" xfId="0" applyNumberFormat="1" applyFont="1" applyFill="1" applyBorder="1" applyAlignment="1">
      <alignment horizontal="center" vertical="center"/>
    </xf>
    <xf numFmtId="4" fontId="16" fillId="7" borderId="34" xfId="0" applyNumberFormat="1" applyFont="1" applyFill="1" applyBorder="1" applyAlignment="1">
      <alignment horizontal="center" vertical="center"/>
    </xf>
    <xf numFmtId="0" fontId="29" fillId="3" borderId="12" xfId="0" applyFont="1" applyFill="1" applyBorder="1" applyAlignment="1">
      <alignment horizontal="center" vertical="center" wrapText="1"/>
    </xf>
    <xf numFmtId="0" fontId="29" fillId="3" borderId="13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left" vertical="center" wrapText="1"/>
    </xf>
    <xf numFmtId="0" fontId="11" fillId="3" borderId="0" xfId="0" applyNumberFormat="1" applyFont="1" applyFill="1" applyBorder="1" applyAlignment="1">
      <alignment horizontal="left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left" vertical="center" wrapText="1"/>
    </xf>
    <xf numFmtId="0" fontId="12" fillId="0" borderId="11" xfId="0" applyNumberFormat="1" applyFont="1" applyBorder="1" applyAlignment="1">
      <alignment horizontal="left" vertical="center" wrapText="1"/>
    </xf>
    <xf numFmtId="4" fontId="13" fillId="3" borderId="12" xfId="0" applyNumberFormat="1" applyFont="1" applyFill="1" applyBorder="1" applyAlignment="1">
      <alignment horizontal="center" vertical="center"/>
    </xf>
    <xf numFmtId="4" fontId="13" fillId="3" borderId="13" xfId="0" applyNumberFormat="1" applyFont="1" applyFill="1" applyBorder="1" applyAlignment="1">
      <alignment horizontal="center" vertical="center"/>
    </xf>
    <xf numFmtId="4" fontId="13" fillId="3" borderId="14" xfId="0" applyNumberFormat="1" applyFont="1" applyFill="1" applyBorder="1" applyAlignment="1">
      <alignment horizontal="center" vertical="center"/>
    </xf>
    <xf numFmtId="0" fontId="29" fillId="3" borderId="12" xfId="0" applyFont="1" applyFill="1" applyBorder="1" applyAlignment="1">
      <alignment horizontal="center" vertical="center"/>
    </xf>
    <xf numFmtId="0" fontId="29" fillId="3" borderId="13" xfId="0" applyFont="1" applyFill="1" applyBorder="1" applyAlignment="1">
      <alignment horizontal="center" vertical="center"/>
    </xf>
  </cellXfs>
  <cellStyles count="4">
    <cellStyle name="Euro" xfId="3"/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3"/>
  <sheetViews>
    <sheetView tabSelected="1" view="pageBreakPreview" topLeftCell="A460" zoomScale="85" zoomScaleNormal="100" zoomScaleSheetLayoutView="85" workbookViewId="0">
      <selection activeCell="G488" sqref="G488"/>
    </sheetView>
  </sheetViews>
  <sheetFormatPr baseColWidth="10" defaultColWidth="10.81640625" defaultRowHeight="13" x14ac:dyDescent="0.35"/>
  <cols>
    <col min="1" max="1" width="10.453125" style="264" customWidth="1"/>
    <col min="2" max="2" width="64.54296875" style="21" customWidth="1"/>
    <col min="3" max="3" width="5" style="21" customWidth="1"/>
    <col min="4" max="4" width="11.453125" style="21" customWidth="1"/>
    <col min="5" max="5" width="13" style="21" customWidth="1"/>
    <col min="6" max="6" width="13.453125" style="265" customWidth="1"/>
    <col min="7" max="7" width="17" style="266" bestFit="1" customWidth="1"/>
    <col min="8" max="249" width="10.81640625" style="21"/>
    <col min="250" max="250" width="10.453125" style="21" customWidth="1"/>
    <col min="251" max="251" width="64.54296875" style="21" customWidth="1"/>
    <col min="252" max="252" width="5" style="21" customWidth="1"/>
    <col min="253" max="253" width="11.453125" style="21" customWidth="1"/>
    <col min="254" max="254" width="13" style="21" customWidth="1"/>
    <col min="255" max="255" width="13.453125" style="21" customWidth="1"/>
    <col min="256" max="256" width="17" style="21" bestFit="1" customWidth="1"/>
    <col min="257" max="258" width="10.81640625" style="21"/>
    <col min="259" max="259" width="12.1796875" style="21" bestFit="1" customWidth="1"/>
    <col min="260" max="505" width="10.81640625" style="21"/>
    <col min="506" max="506" width="10.453125" style="21" customWidth="1"/>
    <col min="507" max="507" width="64.54296875" style="21" customWidth="1"/>
    <col min="508" max="508" width="5" style="21" customWidth="1"/>
    <col min="509" max="509" width="11.453125" style="21" customWidth="1"/>
    <col min="510" max="510" width="13" style="21" customWidth="1"/>
    <col min="511" max="511" width="13.453125" style="21" customWidth="1"/>
    <col min="512" max="512" width="17" style="21" bestFit="1" customWidth="1"/>
    <col min="513" max="514" width="10.81640625" style="21"/>
    <col min="515" max="515" width="12.1796875" style="21" bestFit="1" customWidth="1"/>
    <col min="516" max="761" width="10.81640625" style="21"/>
    <col min="762" max="762" width="10.453125" style="21" customWidth="1"/>
    <col min="763" max="763" width="64.54296875" style="21" customWidth="1"/>
    <col min="764" max="764" width="5" style="21" customWidth="1"/>
    <col min="765" max="765" width="11.453125" style="21" customWidth="1"/>
    <col min="766" max="766" width="13" style="21" customWidth="1"/>
    <col min="767" max="767" width="13.453125" style="21" customWidth="1"/>
    <col min="768" max="768" width="17" style="21" bestFit="1" customWidth="1"/>
    <col min="769" max="770" width="10.81640625" style="21"/>
    <col min="771" max="771" width="12.1796875" style="21" bestFit="1" customWidth="1"/>
    <col min="772" max="1017" width="10.81640625" style="21"/>
    <col min="1018" max="1018" width="10.453125" style="21" customWidth="1"/>
    <col min="1019" max="1019" width="64.54296875" style="21" customWidth="1"/>
    <col min="1020" max="1020" width="5" style="21" customWidth="1"/>
    <col min="1021" max="1021" width="11.453125" style="21" customWidth="1"/>
    <col min="1022" max="1022" width="13" style="21" customWidth="1"/>
    <col min="1023" max="1023" width="13.453125" style="21" customWidth="1"/>
    <col min="1024" max="1024" width="17" style="21" bestFit="1" customWidth="1"/>
    <col min="1025" max="1026" width="10.81640625" style="21"/>
    <col min="1027" max="1027" width="12.1796875" style="21" bestFit="1" customWidth="1"/>
    <col min="1028" max="1273" width="10.81640625" style="21"/>
    <col min="1274" max="1274" width="10.453125" style="21" customWidth="1"/>
    <col min="1275" max="1275" width="64.54296875" style="21" customWidth="1"/>
    <col min="1276" max="1276" width="5" style="21" customWidth="1"/>
    <col min="1277" max="1277" width="11.453125" style="21" customWidth="1"/>
    <col min="1278" max="1278" width="13" style="21" customWidth="1"/>
    <col min="1279" max="1279" width="13.453125" style="21" customWidth="1"/>
    <col min="1280" max="1280" width="17" style="21" bestFit="1" customWidth="1"/>
    <col min="1281" max="1282" width="10.81640625" style="21"/>
    <col min="1283" max="1283" width="12.1796875" style="21" bestFit="1" customWidth="1"/>
    <col min="1284" max="1529" width="10.81640625" style="21"/>
    <col min="1530" max="1530" width="10.453125" style="21" customWidth="1"/>
    <col min="1531" max="1531" width="64.54296875" style="21" customWidth="1"/>
    <col min="1532" max="1532" width="5" style="21" customWidth="1"/>
    <col min="1533" max="1533" width="11.453125" style="21" customWidth="1"/>
    <col min="1534" max="1534" width="13" style="21" customWidth="1"/>
    <col min="1535" max="1535" width="13.453125" style="21" customWidth="1"/>
    <col min="1536" max="1536" width="17" style="21" bestFit="1" customWidth="1"/>
    <col min="1537" max="1538" width="10.81640625" style="21"/>
    <col min="1539" max="1539" width="12.1796875" style="21" bestFit="1" customWidth="1"/>
    <col min="1540" max="1785" width="10.81640625" style="21"/>
    <col min="1786" max="1786" width="10.453125" style="21" customWidth="1"/>
    <col min="1787" max="1787" width="64.54296875" style="21" customWidth="1"/>
    <col min="1788" max="1788" width="5" style="21" customWidth="1"/>
    <col min="1789" max="1789" width="11.453125" style="21" customWidth="1"/>
    <col min="1790" max="1790" width="13" style="21" customWidth="1"/>
    <col min="1791" max="1791" width="13.453125" style="21" customWidth="1"/>
    <col min="1792" max="1792" width="17" style="21" bestFit="1" customWidth="1"/>
    <col min="1793" max="1794" width="10.81640625" style="21"/>
    <col min="1795" max="1795" width="12.1796875" style="21" bestFit="1" customWidth="1"/>
    <col min="1796" max="2041" width="10.81640625" style="21"/>
    <col min="2042" max="2042" width="10.453125" style="21" customWidth="1"/>
    <col min="2043" max="2043" width="64.54296875" style="21" customWidth="1"/>
    <col min="2044" max="2044" width="5" style="21" customWidth="1"/>
    <col min="2045" max="2045" width="11.453125" style="21" customWidth="1"/>
    <col min="2046" max="2046" width="13" style="21" customWidth="1"/>
    <col min="2047" max="2047" width="13.453125" style="21" customWidth="1"/>
    <col min="2048" max="2048" width="17" style="21" bestFit="1" customWidth="1"/>
    <col min="2049" max="2050" width="10.81640625" style="21"/>
    <col min="2051" max="2051" width="12.1796875" style="21" bestFit="1" customWidth="1"/>
    <col min="2052" max="2297" width="10.81640625" style="21"/>
    <col min="2298" max="2298" width="10.453125" style="21" customWidth="1"/>
    <col min="2299" max="2299" width="64.54296875" style="21" customWidth="1"/>
    <col min="2300" max="2300" width="5" style="21" customWidth="1"/>
    <col min="2301" max="2301" width="11.453125" style="21" customWidth="1"/>
    <col min="2302" max="2302" width="13" style="21" customWidth="1"/>
    <col min="2303" max="2303" width="13.453125" style="21" customWidth="1"/>
    <col min="2304" max="2304" width="17" style="21" bestFit="1" customWidth="1"/>
    <col min="2305" max="2306" width="10.81640625" style="21"/>
    <col min="2307" max="2307" width="12.1796875" style="21" bestFit="1" customWidth="1"/>
    <col min="2308" max="2553" width="10.81640625" style="21"/>
    <col min="2554" max="2554" width="10.453125" style="21" customWidth="1"/>
    <col min="2555" max="2555" width="64.54296875" style="21" customWidth="1"/>
    <col min="2556" max="2556" width="5" style="21" customWidth="1"/>
    <col min="2557" max="2557" width="11.453125" style="21" customWidth="1"/>
    <col min="2558" max="2558" width="13" style="21" customWidth="1"/>
    <col min="2559" max="2559" width="13.453125" style="21" customWidth="1"/>
    <col min="2560" max="2560" width="17" style="21" bestFit="1" customWidth="1"/>
    <col min="2561" max="2562" width="10.81640625" style="21"/>
    <col min="2563" max="2563" width="12.1796875" style="21" bestFit="1" customWidth="1"/>
    <col min="2564" max="2809" width="10.81640625" style="21"/>
    <col min="2810" max="2810" width="10.453125" style="21" customWidth="1"/>
    <col min="2811" max="2811" width="64.54296875" style="21" customWidth="1"/>
    <col min="2812" max="2812" width="5" style="21" customWidth="1"/>
    <col min="2813" max="2813" width="11.453125" style="21" customWidth="1"/>
    <col min="2814" max="2814" width="13" style="21" customWidth="1"/>
    <col min="2815" max="2815" width="13.453125" style="21" customWidth="1"/>
    <col min="2816" max="2816" width="17" style="21" bestFit="1" customWidth="1"/>
    <col min="2817" max="2818" width="10.81640625" style="21"/>
    <col min="2819" max="2819" width="12.1796875" style="21" bestFit="1" customWidth="1"/>
    <col min="2820" max="3065" width="10.81640625" style="21"/>
    <col min="3066" max="3066" width="10.453125" style="21" customWidth="1"/>
    <col min="3067" max="3067" width="64.54296875" style="21" customWidth="1"/>
    <col min="3068" max="3068" width="5" style="21" customWidth="1"/>
    <col min="3069" max="3069" width="11.453125" style="21" customWidth="1"/>
    <col min="3070" max="3070" width="13" style="21" customWidth="1"/>
    <col min="3071" max="3071" width="13.453125" style="21" customWidth="1"/>
    <col min="3072" max="3072" width="17" style="21" bestFit="1" customWidth="1"/>
    <col min="3073" max="3074" width="10.81640625" style="21"/>
    <col min="3075" max="3075" width="12.1796875" style="21" bestFit="1" customWidth="1"/>
    <col min="3076" max="3321" width="10.81640625" style="21"/>
    <col min="3322" max="3322" width="10.453125" style="21" customWidth="1"/>
    <col min="3323" max="3323" width="64.54296875" style="21" customWidth="1"/>
    <col min="3324" max="3324" width="5" style="21" customWidth="1"/>
    <col min="3325" max="3325" width="11.453125" style="21" customWidth="1"/>
    <col min="3326" max="3326" width="13" style="21" customWidth="1"/>
    <col min="3327" max="3327" width="13.453125" style="21" customWidth="1"/>
    <col min="3328" max="3328" width="17" style="21" bestFit="1" customWidth="1"/>
    <col min="3329" max="3330" width="10.81640625" style="21"/>
    <col min="3331" max="3331" width="12.1796875" style="21" bestFit="1" customWidth="1"/>
    <col min="3332" max="3577" width="10.81640625" style="21"/>
    <col min="3578" max="3578" width="10.453125" style="21" customWidth="1"/>
    <col min="3579" max="3579" width="64.54296875" style="21" customWidth="1"/>
    <col min="3580" max="3580" width="5" style="21" customWidth="1"/>
    <col min="3581" max="3581" width="11.453125" style="21" customWidth="1"/>
    <col min="3582" max="3582" width="13" style="21" customWidth="1"/>
    <col min="3583" max="3583" width="13.453125" style="21" customWidth="1"/>
    <col min="3584" max="3584" width="17" style="21" bestFit="1" customWidth="1"/>
    <col min="3585" max="3586" width="10.81640625" style="21"/>
    <col min="3587" max="3587" width="12.1796875" style="21" bestFit="1" customWidth="1"/>
    <col min="3588" max="3833" width="10.81640625" style="21"/>
    <col min="3834" max="3834" width="10.453125" style="21" customWidth="1"/>
    <col min="3835" max="3835" width="64.54296875" style="21" customWidth="1"/>
    <col min="3836" max="3836" width="5" style="21" customWidth="1"/>
    <col min="3837" max="3837" width="11.453125" style="21" customWidth="1"/>
    <col min="3838" max="3838" width="13" style="21" customWidth="1"/>
    <col min="3839" max="3839" width="13.453125" style="21" customWidth="1"/>
    <col min="3840" max="3840" width="17" style="21" bestFit="1" customWidth="1"/>
    <col min="3841" max="3842" width="10.81640625" style="21"/>
    <col min="3843" max="3843" width="12.1796875" style="21" bestFit="1" customWidth="1"/>
    <col min="3844" max="4089" width="10.81640625" style="21"/>
    <col min="4090" max="4090" width="10.453125" style="21" customWidth="1"/>
    <col min="4091" max="4091" width="64.54296875" style="21" customWidth="1"/>
    <col min="4092" max="4092" width="5" style="21" customWidth="1"/>
    <col min="4093" max="4093" width="11.453125" style="21" customWidth="1"/>
    <col min="4094" max="4094" width="13" style="21" customWidth="1"/>
    <col min="4095" max="4095" width="13.453125" style="21" customWidth="1"/>
    <col min="4096" max="4096" width="17" style="21" bestFit="1" customWidth="1"/>
    <col min="4097" max="4098" width="10.81640625" style="21"/>
    <col min="4099" max="4099" width="12.1796875" style="21" bestFit="1" customWidth="1"/>
    <col min="4100" max="4345" width="10.81640625" style="21"/>
    <col min="4346" max="4346" width="10.453125" style="21" customWidth="1"/>
    <col min="4347" max="4347" width="64.54296875" style="21" customWidth="1"/>
    <col min="4348" max="4348" width="5" style="21" customWidth="1"/>
    <col min="4349" max="4349" width="11.453125" style="21" customWidth="1"/>
    <col min="4350" max="4350" width="13" style="21" customWidth="1"/>
    <col min="4351" max="4351" width="13.453125" style="21" customWidth="1"/>
    <col min="4352" max="4352" width="17" style="21" bestFit="1" customWidth="1"/>
    <col min="4353" max="4354" width="10.81640625" style="21"/>
    <col min="4355" max="4355" width="12.1796875" style="21" bestFit="1" customWidth="1"/>
    <col min="4356" max="4601" width="10.81640625" style="21"/>
    <col min="4602" max="4602" width="10.453125" style="21" customWidth="1"/>
    <col min="4603" max="4603" width="64.54296875" style="21" customWidth="1"/>
    <col min="4604" max="4604" width="5" style="21" customWidth="1"/>
    <col min="4605" max="4605" width="11.453125" style="21" customWidth="1"/>
    <col min="4606" max="4606" width="13" style="21" customWidth="1"/>
    <col min="4607" max="4607" width="13.453125" style="21" customWidth="1"/>
    <col min="4608" max="4608" width="17" style="21" bestFit="1" customWidth="1"/>
    <col min="4609" max="4610" width="10.81640625" style="21"/>
    <col min="4611" max="4611" width="12.1796875" style="21" bestFit="1" customWidth="1"/>
    <col min="4612" max="4857" width="10.81640625" style="21"/>
    <col min="4858" max="4858" width="10.453125" style="21" customWidth="1"/>
    <col min="4859" max="4859" width="64.54296875" style="21" customWidth="1"/>
    <col min="4860" max="4860" width="5" style="21" customWidth="1"/>
    <col min="4861" max="4861" width="11.453125" style="21" customWidth="1"/>
    <col min="4862" max="4862" width="13" style="21" customWidth="1"/>
    <col min="4863" max="4863" width="13.453125" style="21" customWidth="1"/>
    <col min="4864" max="4864" width="17" style="21" bestFit="1" customWidth="1"/>
    <col min="4865" max="4866" width="10.81640625" style="21"/>
    <col min="4867" max="4867" width="12.1796875" style="21" bestFit="1" customWidth="1"/>
    <col min="4868" max="5113" width="10.81640625" style="21"/>
    <col min="5114" max="5114" width="10.453125" style="21" customWidth="1"/>
    <col min="5115" max="5115" width="64.54296875" style="21" customWidth="1"/>
    <col min="5116" max="5116" width="5" style="21" customWidth="1"/>
    <col min="5117" max="5117" width="11.453125" style="21" customWidth="1"/>
    <col min="5118" max="5118" width="13" style="21" customWidth="1"/>
    <col min="5119" max="5119" width="13.453125" style="21" customWidth="1"/>
    <col min="5120" max="5120" width="17" style="21" bestFit="1" customWidth="1"/>
    <col min="5121" max="5122" width="10.81640625" style="21"/>
    <col min="5123" max="5123" width="12.1796875" style="21" bestFit="1" customWidth="1"/>
    <col min="5124" max="5369" width="10.81640625" style="21"/>
    <col min="5370" max="5370" width="10.453125" style="21" customWidth="1"/>
    <col min="5371" max="5371" width="64.54296875" style="21" customWidth="1"/>
    <col min="5372" max="5372" width="5" style="21" customWidth="1"/>
    <col min="5373" max="5373" width="11.453125" style="21" customWidth="1"/>
    <col min="5374" max="5374" width="13" style="21" customWidth="1"/>
    <col min="5375" max="5375" width="13.453125" style="21" customWidth="1"/>
    <col min="5376" max="5376" width="17" style="21" bestFit="1" customWidth="1"/>
    <col min="5377" max="5378" width="10.81640625" style="21"/>
    <col min="5379" max="5379" width="12.1796875" style="21" bestFit="1" customWidth="1"/>
    <col min="5380" max="5625" width="10.81640625" style="21"/>
    <col min="5626" max="5626" width="10.453125" style="21" customWidth="1"/>
    <col min="5627" max="5627" width="64.54296875" style="21" customWidth="1"/>
    <col min="5628" max="5628" width="5" style="21" customWidth="1"/>
    <col min="5629" max="5629" width="11.453125" style="21" customWidth="1"/>
    <col min="5630" max="5630" width="13" style="21" customWidth="1"/>
    <col min="5631" max="5631" width="13.453125" style="21" customWidth="1"/>
    <col min="5632" max="5632" width="17" style="21" bestFit="1" customWidth="1"/>
    <col min="5633" max="5634" width="10.81640625" style="21"/>
    <col min="5635" max="5635" width="12.1796875" style="21" bestFit="1" customWidth="1"/>
    <col min="5636" max="5881" width="10.81640625" style="21"/>
    <col min="5882" max="5882" width="10.453125" style="21" customWidth="1"/>
    <col min="5883" max="5883" width="64.54296875" style="21" customWidth="1"/>
    <col min="5884" max="5884" width="5" style="21" customWidth="1"/>
    <col min="5885" max="5885" width="11.453125" style="21" customWidth="1"/>
    <col min="5886" max="5886" width="13" style="21" customWidth="1"/>
    <col min="5887" max="5887" width="13.453125" style="21" customWidth="1"/>
    <col min="5888" max="5888" width="17" style="21" bestFit="1" customWidth="1"/>
    <col min="5889" max="5890" width="10.81640625" style="21"/>
    <col min="5891" max="5891" width="12.1796875" style="21" bestFit="1" customWidth="1"/>
    <col min="5892" max="6137" width="10.81640625" style="21"/>
    <col min="6138" max="6138" width="10.453125" style="21" customWidth="1"/>
    <col min="6139" max="6139" width="64.54296875" style="21" customWidth="1"/>
    <col min="6140" max="6140" width="5" style="21" customWidth="1"/>
    <col min="6141" max="6141" width="11.453125" style="21" customWidth="1"/>
    <col min="6142" max="6142" width="13" style="21" customWidth="1"/>
    <col min="6143" max="6143" width="13.453125" style="21" customWidth="1"/>
    <col min="6144" max="6144" width="17" style="21" bestFit="1" customWidth="1"/>
    <col min="6145" max="6146" width="10.81640625" style="21"/>
    <col min="6147" max="6147" width="12.1796875" style="21" bestFit="1" customWidth="1"/>
    <col min="6148" max="6393" width="10.81640625" style="21"/>
    <col min="6394" max="6394" width="10.453125" style="21" customWidth="1"/>
    <col min="6395" max="6395" width="64.54296875" style="21" customWidth="1"/>
    <col min="6396" max="6396" width="5" style="21" customWidth="1"/>
    <col min="6397" max="6397" width="11.453125" style="21" customWidth="1"/>
    <col min="6398" max="6398" width="13" style="21" customWidth="1"/>
    <col min="6399" max="6399" width="13.453125" style="21" customWidth="1"/>
    <col min="6400" max="6400" width="17" style="21" bestFit="1" customWidth="1"/>
    <col min="6401" max="6402" width="10.81640625" style="21"/>
    <col min="6403" max="6403" width="12.1796875" style="21" bestFit="1" customWidth="1"/>
    <col min="6404" max="6649" width="10.81640625" style="21"/>
    <col min="6650" max="6650" width="10.453125" style="21" customWidth="1"/>
    <col min="6651" max="6651" width="64.54296875" style="21" customWidth="1"/>
    <col min="6652" max="6652" width="5" style="21" customWidth="1"/>
    <col min="6653" max="6653" width="11.453125" style="21" customWidth="1"/>
    <col min="6654" max="6654" width="13" style="21" customWidth="1"/>
    <col min="6655" max="6655" width="13.453125" style="21" customWidth="1"/>
    <col min="6656" max="6656" width="17" style="21" bestFit="1" customWidth="1"/>
    <col min="6657" max="6658" width="10.81640625" style="21"/>
    <col min="6659" max="6659" width="12.1796875" style="21" bestFit="1" customWidth="1"/>
    <col min="6660" max="6905" width="10.81640625" style="21"/>
    <col min="6906" max="6906" width="10.453125" style="21" customWidth="1"/>
    <col min="6907" max="6907" width="64.54296875" style="21" customWidth="1"/>
    <col min="6908" max="6908" width="5" style="21" customWidth="1"/>
    <col min="6909" max="6909" width="11.453125" style="21" customWidth="1"/>
    <col min="6910" max="6910" width="13" style="21" customWidth="1"/>
    <col min="6911" max="6911" width="13.453125" style="21" customWidth="1"/>
    <col min="6912" max="6912" width="17" style="21" bestFit="1" customWidth="1"/>
    <col min="6913" max="6914" width="10.81640625" style="21"/>
    <col min="6915" max="6915" width="12.1796875" style="21" bestFit="1" customWidth="1"/>
    <col min="6916" max="7161" width="10.81640625" style="21"/>
    <col min="7162" max="7162" width="10.453125" style="21" customWidth="1"/>
    <col min="7163" max="7163" width="64.54296875" style="21" customWidth="1"/>
    <col min="7164" max="7164" width="5" style="21" customWidth="1"/>
    <col min="7165" max="7165" width="11.453125" style="21" customWidth="1"/>
    <col min="7166" max="7166" width="13" style="21" customWidth="1"/>
    <col min="7167" max="7167" width="13.453125" style="21" customWidth="1"/>
    <col min="7168" max="7168" width="17" style="21" bestFit="1" customWidth="1"/>
    <col min="7169" max="7170" width="10.81640625" style="21"/>
    <col min="7171" max="7171" width="12.1796875" style="21" bestFit="1" customWidth="1"/>
    <col min="7172" max="7417" width="10.81640625" style="21"/>
    <col min="7418" max="7418" width="10.453125" style="21" customWidth="1"/>
    <col min="7419" max="7419" width="64.54296875" style="21" customWidth="1"/>
    <col min="7420" max="7420" width="5" style="21" customWidth="1"/>
    <col min="7421" max="7421" width="11.453125" style="21" customWidth="1"/>
    <col min="7422" max="7422" width="13" style="21" customWidth="1"/>
    <col min="7423" max="7423" width="13.453125" style="21" customWidth="1"/>
    <col min="7424" max="7424" width="17" style="21" bestFit="1" customWidth="1"/>
    <col min="7425" max="7426" width="10.81640625" style="21"/>
    <col min="7427" max="7427" width="12.1796875" style="21" bestFit="1" customWidth="1"/>
    <col min="7428" max="7673" width="10.81640625" style="21"/>
    <col min="7674" max="7674" width="10.453125" style="21" customWidth="1"/>
    <col min="7675" max="7675" width="64.54296875" style="21" customWidth="1"/>
    <col min="7676" max="7676" width="5" style="21" customWidth="1"/>
    <col min="7677" max="7677" width="11.453125" style="21" customWidth="1"/>
    <col min="7678" max="7678" width="13" style="21" customWidth="1"/>
    <col min="7679" max="7679" width="13.453125" style="21" customWidth="1"/>
    <col min="7680" max="7680" width="17" style="21" bestFit="1" customWidth="1"/>
    <col min="7681" max="7682" width="10.81640625" style="21"/>
    <col min="7683" max="7683" width="12.1796875" style="21" bestFit="1" customWidth="1"/>
    <col min="7684" max="7929" width="10.81640625" style="21"/>
    <col min="7930" max="7930" width="10.453125" style="21" customWidth="1"/>
    <col min="7931" max="7931" width="64.54296875" style="21" customWidth="1"/>
    <col min="7932" max="7932" width="5" style="21" customWidth="1"/>
    <col min="7933" max="7933" width="11.453125" style="21" customWidth="1"/>
    <col min="7934" max="7934" width="13" style="21" customWidth="1"/>
    <col min="7935" max="7935" width="13.453125" style="21" customWidth="1"/>
    <col min="7936" max="7936" width="17" style="21" bestFit="1" customWidth="1"/>
    <col min="7937" max="7938" width="10.81640625" style="21"/>
    <col min="7939" max="7939" width="12.1796875" style="21" bestFit="1" customWidth="1"/>
    <col min="7940" max="8185" width="10.81640625" style="21"/>
    <col min="8186" max="8186" width="10.453125" style="21" customWidth="1"/>
    <col min="8187" max="8187" width="64.54296875" style="21" customWidth="1"/>
    <col min="8188" max="8188" width="5" style="21" customWidth="1"/>
    <col min="8189" max="8189" width="11.453125" style="21" customWidth="1"/>
    <col min="8190" max="8190" width="13" style="21" customWidth="1"/>
    <col min="8191" max="8191" width="13.453125" style="21" customWidth="1"/>
    <col min="8192" max="8192" width="17" style="21" bestFit="1" customWidth="1"/>
    <col min="8193" max="8194" width="10.81640625" style="21"/>
    <col min="8195" max="8195" width="12.1796875" style="21" bestFit="1" customWidth="1"/>
    <col min="8196" max="8441" width="10.81640625" style="21"/>
    <col min="8442" max="8442" width="10.453125" style="21" customWidth="1"/>
    <col min="8443" max="8443" width="64.54296875" style="21" customWidth="1"/>
    <col min="8444" max="8444" width="5" style="21" customWidth="1"/>
    <col min="8445" max="8445" width="11.453125" style="21" customWidth="1"/>
    <col min="8446" max="8446" width="13" style="21" customWidth="1"/>
    <col min="8447" max="8447" width="13.453125" style="21" customWidth="1"/>
    <col min="8448" max="8448" width="17" style="21" bestFit="1" customWidth="1"/>
    <col min="8449" max="8450" width="10.81640625" style="21"/>
    <col min="8451" max="8451" width="12.1796875" style="21" bestFit="1" customWidth="1"/>
    <col min="8452" max="8697" width="10.81640625" style="21"/>
    <col min="8698" max="8698" width="10.453125" style="21" customWidth="1"/>
    <col min="8699" max="8699" width="64.54296875" style="21" customWidth="1"/>
    <col min="8700" max="8700" width="5" style="21" customWidth="1"/>
    <col min="8701" max="8701" width="11.453125" style="21" customWidth="1"/>
    <col min="8702" max="8702" width="13" style="21" customWidth="1"/>
    <col min="8703" max="8703" width="13.453125" style="21" customWidth="1"/>
    <col min="8704" max="8704" width="17" style="21" bestFit="1" customWidth="1"/>
    <col min="8705" max="8706" width="10.81640625" style="21"/>
    <col min="8707" max="8707" width="12.1796875" style="21" bestFit="1" customWidth="1"/>
    <col min="8708" max="8953" width="10.81640625" style="21"/>
    <col min="8954" max="8954" width="10.453125" style="21" customWidth="1"/>
    <col min="8955" max="8955" width="64.54296875" style="21" customWidth="1"/>
    <col min="8956" max="8956" width="5" style="21" customWidth="1"/>
    <col min="8957" max="8957" width="11.453125" style="21" customWidth="1"/>
    <col min="8958" max="8958" width="13" style="21" customWidth="1"/>
    <col min="8959" max="8959" width="13.453125" style="21" customWidth="1"/>
    <col min="8960" max="8960" width="17" style="21" bestFit="1" customWidth="1"/>
    <col min="8961" max="8962" width="10.81640625" style="21"/>
    <col min="8963" max="8963" width="12.1796875" style="21" bestFit="1" customWidth="1"/>
    <col min="8964" max="9209" width="10.81640625" style="21"/>
    <col min="9210" max="9210" width="10.453125" style="21" customWidth="1"/>
    <col min="9211" max="9211" width="64.54296875" style="21" customWidth="1"/>
    <col min="9212" max="9212" width="5" style="21" customWidth="1"/>
    <col min="9213" max="9213" width="11.453125" style="21" customWidth="1"/>
    <col min="9214" max="9214" width="13" style="21" customWidth="1"/>
    <col min="9215" max="9215" width="13.453125" style="21" customWidth="1"/>
    <col min="9216" max="9216" width="17" style="21" bestFit="1" customWidth="1"/>
    <col min="9217" max="9218" width="10.81640625" style="21"/>
    <col min="9219" max="9219" width="12.1796875" style="21" bestFit="1" customWidth="1"/>
    <col min="9220" max="9465" width="10.81640625" style="21"/>
    <col min="9466" max="9466" width="10.453125" style="21" customWidth="1"/>
    <col min="9467" max="9467" width="64.54296875" style="21" customWidth="1"/>
    <col min="9468" max="9468" width="5" style="21" customWidth="1"/>
    <col min="9469" max="9469" width="11.453125" style="21" customWidth="1"/>
    <col min="9470" max="9470" width="13" style="21" customWidth="1"/>
    <col min="9471" max="9471" width="13.453125" style="21" customWidth="1"/>
    <col min="9472" max="9472" width="17" style="21" bestFit="1" customWidth="1"/>
    <col min="9473" max="9474" width="10.81640625" style="21"/>
    <col min="9475" max="9475" width="12.1796875" style="21" bestFit="1" customWidth="1"/>
    <col min="9476" max="9721" width="10.81640625" style="21"/>
    <col min="9722" max="9722" width="10.453125" style="21" customWidth="1"/>
    <col min="9723" max="9723" width="64.54296875" style="21" customWidth="1"/>
    <col min="9724" max="9724" width="5" style="21" customWidth="1"/>
    <col min="9725" max="9725" width="11.453125" style="21" customWidth="1"/>
    <col min="9726" max="9726" width="13" style="21" customWidth="1"/>
    <col min="9727" max="9727" width="13.453125" style="21" customWidth="1"/>
    <col min="9728" max="9728" width="17" style="21" bestFit="1" customWidth="1"/>
    <col min="9729" max="9730" width="10.81640625" style="21"/>
    <col min="9731" max="9731" width="12.1796875" style="21" bestFit="1" customWidth="1"/>
    <col min="9732" max="9977" width="10.81640625" style="21"/>
    <col min="9978" max="9978" width="10.453125" style="21" customWidth="1"/>
    <col min="9979" max="9979" width="64.54296875" style="21" customWidth="1"/>
    <col min="9980" max="9980" width="5" style="21" customWidth="1"/>
    <col min="9981" max="9981" width="11.453125" style="21" customWidth="1"/>
    <col min="9982" max="9982" width="13" style="21" customWidth="1"/>
    <col min="9983" max="9983" width="13.453125" style="21" customWidth="1"/>
    <col min="9984" max="9984" width="17" style="21" bestFit="1" customWidth="1"/>
    <col min="9985" max="9986" width="10.81640625" style="21"/>
    <col min="9987" max="9987" width="12.1796875" style="21" bestFit="1" customWidth="1"/>
    <col min="9988" max="10233" width="10.81640625" style="21"/>
    <col min="10234" max="10234" width="10.453125" style="21" customWidth="1"/>
    <col min="10235" max="10235" width="64.54296875" style="21" customWidth="1"/>
    <col min="10236" max="10236" width="5" style="21" customWidth="1"/>
    <col min="10237" max="10237" width="11.453125" style="21" customWidth="1"/>
    <col min="10238" max="10238" width="13" style="21" customWidth="1"/>
    <col min="10239" max="10239" width="13.453125" style="21" customWidth="1"/>
    <col min="10240" max="10240" width="17" style="21" bestFit="1" customWidth="1"/>
    <col min="10241" max="10242" width="10.81640625" style="21"/>
    <col min="10243" max="10243" width="12.1796875" style="21" bestFit="1" customWidth="1"/>
    <col min="10244" max="10489" width="10.81640625" style="21"/>
    <col min="10490" max="10490" width="10.453125" style="21" customWidth="1"/>
    <col min="10491" max="10491" width="64.54296875" style="21" customWidth="1"/>
    <col min="10492" max="10492" width="5" style="21" customWidth="1"/>
    <col min="10493" max="10493" width="11.453125" style="21" customWidth="1"/>
    <col min="10494" max="10494" width="13" style="21" customWidth="1"/>
    <col min="10495" max="10495" width="13.453125" style="21" customWidth="1"/>
    <col min="10496" max="10496" width="17" style="21" bestFit="1" customWidth="1"/>
    <col min="10497" max="10498" width="10.81640625" style="21"/>
    <col min="10499" max="10499" width="12.1796875" style="21" bestFit="1" customWidth="1"/>
    <col min="10500" max="10745" width="10.81640625" style="21"/>
    <col min="10746" max="10746" width="10.453125" style="21" customWidth="1"/>
    <col min="10747" max="10747" width="64.54296875" style="21" customWidth="1"/>
    <col min="10748" max="10748" width="5" style="21" customWidth="1"/>
    <col min="10749" max="10749" width="11.453125" style="21" customWidth="1"/>
    <col min="10750" max="10750" width="13" style="21" customWidth="1"/>
    <col min="10751" max="10751" width="13.453125" style="21" customWidth="1"/>
    <col min="10752" max="10752" width="17" style="21" bestFit="1" customWidth="1"/>
    <col min="10753" max="10754" width="10.81640625" style="21"/>
    <col min="10755" max="10755" width="12.1796875" style="21" bestFit="1" customWidth="1"/>
    <col min="10756" max="11001" width="10.81640625" style="21"/>
    <col min="11002" max="11002" width="10.453125" style="21" customWidth="1"/>
    <col min="11003" max="11003" width="64.54296875" style="21" customWidth="1"/>
    <col min="11004" max="11004" width="5" style="21" customWidth="1"/>
    <col min="11005" max="11005" width="11.453125" style="21" customWidth="1"/>
    <col min="11006" max="11006" width="13" style="21" customWidth="1"/>
    <col min="11007" max="11007" width="13.453125" style="21" customWidth="1"/>
    <col min="11008" max="11008" width="17" style="21" bestFit="1" customWidth="1"/>
    <col min="11009" max="11010" width="10.81640625" style="21"/>
    <col min="11011" max="11011" width="12.1796875" style="21" bestFit="1" customWidth="1"/>
    <col min="11012" max="11257" width="10.81640625" style="21"/>
    <col min="11258" max="11258" width="10.453125" style="21" customWidth="1"/>
    <col min="11259" max="11259" width="64.54296875" style="21" customWidth="1"/>
    <col min="11260" max="11260" width="5" style="21" customWidth="1"/>
    <col min="11261" max="11261" width="11.453125" style="21" customWidth="1"/>
    <col min="11262" max="11262" width="13" style="21" customWidth="1"/>
    <col min="11263" max="11263" width="13.453125" style="21" customWidth="1"/>
    <col min="11264" max="11264" width="17" style="21" bestFit="1" customWidth="1"/>
    <col min="11265" max="11266" width="10.81640625" style="21"/>
    <col min="11267" max="11267" width="12.1796875" style="21" bestFit="1" customWidth="1"/>
    <col min="11268" max="11513" width="10.81640625" style="21"/>
    <col min="11514" max="11514" width="10.453125" style="21" customWidth="1"/>
    <col min="11515" max="11515" width="64.54296875" style="21" customWidth="1"/>
    <col min="11516" max="11516" width="5" style="21" customWidth="1"/>
    <col min="11517" max="11517" width="11.453125" style="21" customWidth="1"/>
    <col min="11518" max="11518" width="13" style="21" customWidth="1"/>
    <col min="11519" max="11519" width="13.453125" style="21" customWidth="1"/>
    <col min="11520" max="11520" width="17" style="21" bestFit="1" customWidth="1"/>
    <col min="11521" max="11522" width="10.81640625" style="21"/>
    <col min="11523" max="11523" width="12.1796875" style="21" bestFit="1" customWidth="1"/>
    <col min="11524" max="11769" width="10.81640625" style="21"/>
    <col min="11770" max="11770" width="10.453125" style="21" customWidth="1"/>
    <col min="11771" max="11771" width="64.54296875" style="21" customWidth="1"/>
    <col min="11772" max="11772" width="5" style="21" customWidth="1"/>
    <col min="11773" max="11773" width="11.453125" style="21" customWidth="1"/>
    <col min="11774" max="11774" width="13" style="21" customWidth="1"/>
    <col min="11775" max="11775" width="13.453125" style="21" customWidth="1"/>
    <col min="11776" max="11776" width="17" style="21" bestFit="1" customWidth="1"/>
    <col min="11777" max="11778" width="10.81640625" style="21"/>
    <col min="11779" max="11779" width="12.1796875" style="21" bestFit="1" customWidth="1"/>
    <col min="11780" max="12025" width="10.81640625" style="21"/>
    <col min="12026" max="12026" width="10.453125" style="21" customWidth="1"/>
    <col min="12027" max="12027" width="64.54296875" style="21" customWidth="1"/>
    <col min="12028" max="12028" width="5" style="21" customWidth="1"/>
    <col min="12029" max="12029" width="11.453125" style="21" customWidth="1"/>
    <col min="12030" max="12030" width="13" style="21" customWidth="1"/>
    <col min="12031" max="12031" width="13.453125" style="21" customWidth="1"/>
    <col min="12032" max="12032" width="17" style="21" bestFit="1" customWidth="1"/>
    <col min="12033" max="12034" width="10.81640625" style="21"/>
    <col min="12035" max="12035" width="12.1796875" style="21" bestFit="1" customWidth="1"/>
    <col min="12036" max="12281" width="10.81640625" style="21"/>
    <col min="12282" max="12282" width="10.453125" style="21" customWidth="1"/>
    <col min="12283" max="12283" width="64.54296875" style="21" customWidth="1"/>
    <col min="12284" max="12284" width="5" style="21" customWidth="1"/>
    <col min="12285" max="12285" width="11.453125" style="21" customWidth="1"/>
    <col min="12286" max="12286" width="13" style="21" customWidth="1"/>
    <col min="12287" max="12287" width="13.453125" style="21" customWidth="1"/>
    <col min="12288" max="12288" width="17" style="21" bestFit="1" customWidth="1"/>
    <col min="12289" max="12290" width="10.81640625" style="21"/>
    <col min="12291" max="12291" width="12.1796875" style="21" bestFit="1" customWidth="1"/>
    <col min="12292" max="12537" width="10.81640625" style="21"/>
    <col min="12538" max="12538" width="10.453125" style="21" customWidth="1"/>
    <col min="12539" max="12539" width="64.54296875" style="21" customWidth="1"/>
    <col min="12540" max="12540" width="5" style="21" customWidth="1"/>
    <col min="12541" max="12541" width="11.453125" style="21" customWidth="1"/>
    <col min="12542" max="12542" width="13" style="21" customWidth="1"/>
    <col min="12543" max="12543" width="13.453125" style="21" customWidth="1"/>
    <col min="12544" max="12544" width="17" style="21" bestFit="1" customWidth="1"/>
    <col min="12545" max="12546" width="10.81640625" style="21"/>
    <col min="12547" max="12547" width="12.1796875" style="21" bestFit="1" customWidth="1"/>
    <col min="12548" max="12793" width="10.81640625" style="21"/>
    <col min="12794" max="12794" width="10.453125" style="21" customWidth="1"/>
    <col min="12795" max="12795" width="64.54296875" style="21" customWidth="1"/>
    <col min="12796" max="12796" width="5" style="21" customWidth="1"/>
    <col min="12797" max="12797" width="11.453125" style="21" customWidth="1"/>
    <col min="12798" max="12798" width="13" style="21" customWidth="1"/>
    <col min="12799" max="12799" width="13.453125" style="21" customWidth="1"/>
    <col min="12800" max="12800" width="17" style="21" bestFit="1" customWidth="1"/>
    <col min="12801" max="12802" width="10.81640625" style="21"/>
    <col min="12803" max="12803" width="12.1796875" style="21" bestFit="1" customWidth="1"/>
    <col min="12804" max="13049" width="10.81640625" style="21"/>
    <col min="13050" max="13050" width="10.453125" style="21" customWidth="1"/>
    <col min="13051" max="13051" width="64.54296875" style="21" customWidth="1"/>
    <col min="13052" max="13052" width="5" style="21" customWidth="1"/>
    <col min="13053" max="13053" width="11.453125" style="21" customWidth="1"/>
    <col min="13054" max="13054" width="13" style="21" customWidth="1"/>
    <col min="13055" max="13055" width="13.453125" style="21" customWidth="1"/>
    <col min="13056" max="13056" width="17" style="21" bestFit="1" customWidth="1"/>
    <col min="13057" max="13058" width="10.81640625" style="21"/>
    <col min="13059" max="13059" width="12.1796875" style="21" bestFit="1" customWidth="1"/>
    <col min="13060" max="13305" width="10.81640625" style="21"/>
    <col min="13306" max="13306" width="10.453125" style="21" customWidth="1"/>
    <col min="13307" max="13307" width="64.54296875" style="21" customWidth="1"/>
    <col min="13308" max="13308" width="5" style="21" customWidth="1"/>
    <col min="13309" max="13309" width="11.453125" style="21" customWidth="1"/>
    <col min="13310" max="13310" width="13" style="21" customWidth="1"/>
    <col min="13311" max="13311" width="13.453125" style="21" customWidth="1"/>
    <col min="13312" max="13312" width="17" style="21" bestFit="1" customWidth="1"/>
    <col min="13313" max="13314" width="10.81640625" style="21"/>
    <col min="13315" max="13315" width="12.1796875" style="21" bestFit="1" customWidth="1"/>
    <col min="13316" max="13561" width="10.81640625" style="21"/>
    <col min="13562" max="13562" width="10.453125" style="21" customWidth="1"/>
    <col min="13563" max="13563" width="64.54296875" style="21" customWidth="1"/>
    <col min="13564" max="13564" width="5" style="21" customWidth="1"/>
    <col min="13565" max="13565" width="11.453125" style="21" customWidth="1"/>
    <col min="13566" max="13566" width="13" style="21" customWidth="1"/>
    <col min="13567" max="13567" width="13.453125" style="21" customWidth="1"/>
    <col min="13568" max="13568" width="17" style="21" bestFit="1" customWidth="1"/>
    <col min="13569" max="13570" width="10.81640625" style="21"/>
    <col min="13571" max="13571" width="12.1796875" style="21" bestFit="1" customWidth="1"/>
    <col min="13572" max="13817" width="10.81640625" style="21"/>
    <col min="13818" max="13818" width="10.453125" style="21" customWidth="1"/>
    <col min="13819" max="13819" width="64.54296875" style="21" customWidth="1"/>
    <col min="13820" max="13820" width="5" style="21" customWidth="1"/>
    <col min="13821" max="13821" width="11.453125" style="21" customWidth="1"/>
    <col min="13822" max="13822" width="13" style="21" customWidth="1"/>
    <col min="13823" max="13823" width="13.453125" style="21" customWidth="1"/>
    <col min="13824" max="13824" width="17" style="21" bestFit="1" customWidth="1"/>
    <col min="13825" max="13826" width="10.81640625" style="21"/>
    <col min="13827" max="13827" width="12.1796875" style="21" bestFit="1" customWidth="1"/>
    <col min="13828" max="14073" width="10.81640625" style="21"/>
    <col min="14074" max="14074" width="10.453125" style="21" customWidth="1"/>
    <col min="14075" max="14075" width="64.54296875" style="21" customWidth="1"/>
    <col min="14076" max="14076" width="5" style="21" customWidth="1"/>
    <col min="14077" max="14077" width="11.453125" style="21" customWidth="1"/>
    <col min="14078" max="14078" width="13" style="21" customWidth="1"/>
    <col min="14079" max="14079" width="13.453125" style="21" customWidth="1"/>
    <col min="14080" max="14080" width="17" style="21" bestFit="1" customWidth="1"/>
    <col min="14081" max="14082" width="10.81640625" style="21"/>
    <col min="14083" max="14083" width="12.1796875" style="21" bestFit="1" customWidth="1"/>
    <col min="14084" max="14329" width="10.81640625" style="21"/>
    <col min="14330" max="14330" width="10.453125" style="21" customWidth="1"/>
    <col min="14331" max="14331" width="64.54296875" style="21" customWidth="1"/>
    <col min="14332" max="14332" width="5" style="21" customWidth="1"/>
    <col min="14333" max="14333" width="11.453125" style="21" customWidth="1"/>
    <col min="14334" max="14334" width="13" style="21" customWidth="1"/>
    <col min="14335" max="14335" width="13.453125" style="21" customWidth="1"/>
    <col min="14336" max="14336" width="17" style="21" bestFit="1" customWidth="1"/>
    <col min="14337" max="14338" width="10.81640625" style="21"/>
    <col min="14339" max="14339" width="12.1796875" style="21" bestFit="1" customWidth="1"/>
    <col min="14340" max="14585" width="10.81640625" style="21"/>
    <col min="14586" max="14586" width="10.453125" style="21" customWidth="1"/>
    <col min="14587" max="14587" width="64.54296875" style="21" customWidth="1"/>
    <col min="14588" max="14588" width="5" style="21" customWidth="1"/>
    <col min="14589" max="14589" width="11.453125" style="21" customWidth="1"/>
    <col min="14590" max="14590" width="13" style="21" customWidth="1"/>
    <col min="14591" max="14591" width="13.453125" style="21" customWidth="1"/>
    <col min="14592" max="14592" width="17" style="21" bestFit="1" customWidth="1"/>
    <col min="14593" max="14594" width="10.81640625" style="21"/>
    <col min="14595" max="14595" width="12.1796875" style="21" bestFit="1" customWidth="1"/>
    <col min="14596" max="14841" width="10.81640625" style="21"/>
    <col min="14842" max="14842" width="10.453125" style="21" customWidth="1"/>
    <col min="14843" max="14843" width="64.54296875" style="21" customWidth="1"/>
    <col min="14844" max="14844" width="5" style="21" customWidth="1"/>
    <col min="14845" max="14845" width="11.453125" style="21" customWidth="1"/>
    <col min="14846" max="14846" width="13" style="21" customWidth="1"/>
    <col min="14847" max="14847" width="13.453125" style="21" customWidth="1"/>
    <col min="14848" max="14848" width="17" style="21" bestFit="1" customWidth="1"/>
    <col min="14849" max="14850" width="10.81640625" style="21"/>
    <col min="14851" max="14851" width="12.1796875" style="21" bestFit="1" customWidth="1"/>
    <col min="14852" max="15097" width="10.81640625" style="21"/>
    <col min="15098" max="15098" width="10.453125" style="21" customWidth="1"/>
    <col min="15099" max="15099" width="64.54296875" style="21" customWidth="1"/>
    <col min="15100" max="15100" width="5" style="21" customWidth="1"/>
    <col min="15101" max="15101" width="11.453125" style="21" customWidth="1"/>
    <col min="15102" max="15102" width="13" style="21" customWidth="1"/>
    <col min="15103" max="15103" width="13.453125" style="21" customWidth="1"/>
    <col min="15104" max="15104" width="17" style="21" bestFit="1" customWidth="1"/>
    <col min="15105" max="15106" width="10.81640625" style="21"/>
    <col min="15107" max="15107" width="12.1796875" style="21" bestFit="1" customWidth="1"/>
    <col min="15108" max="15353" width="10.81640625" style="21"/>
    <col min="15354" max="15354" width="10.453125" style="21" customWidth="1"/>
    <col min="15355" max="15355" width="64.54296875" style="21" customWidth="1"/>
    <col min="15356" max="15356" width="5" style="21" customWidth="1"/>
    <col min="15357" max="15357" width="11.453125" style="21" customWidth="1"/>
    <col min="15358" max="15358" width="13" style="21" customWidth="1"/>
    <col min="15359" max="15359" width="13.453125" style="21" customWidth="1"/>
    <col min="15360" max="15360" width="17" style="21" bestFit="1" customWidth="1"/>
    <col min="15361" max="15362" width="10.81640625" style="21"/>
    <col min="15363" max="15363" width="12.1796875" style="21" bestFit="1" customWidth="1"/>
    <col min="15364" max="15609" width="10.81640625" style="21"/>
    <col min="15610" max="15610" width="10.453125" style="21" customWidth="1"/>
    <col min="15611" max="15611" width="64.54296875" style="21" customWidth="1"/>
    <col min="15612" max="15612" width="5" style="21" customWidth="1"/>
    <col min="15613" max="15613" width="11.453125" style="21" customWidth="1"/>
    <col min="15614" max="15614" width="13" style="21" customWidth="1"/>
    <col min="15615" max="15615" width="13.453125" style="21" customWidth="1"/>
    <col min="15616" max="15616" width="17" style="21" bestFit="1" customWidth="1"/>
    <col min="15617" max="15618" width="10.81640625" style="21"/>
    <col min="15619" max="15619" width="12.1796875" style="21" bestFit="1" customWidth="1"/>
    <col min="15620" max="15865" width="10.81640625" style="21"/>
    <col min="15866" max="15866" width="10.453125" style="21" customWidth="1"/>
    <col min="15867" max="15867" width="64.54296875" style="21" customWidth="1"/>
    <col min="15868" max="15868" width="5" style="21" customWidth="1"/>
    <col min="15869" max="15869" width="11.453125" style="21" customWidth="1"/>
    <col min="15870" max="15870" width="13" style="21" customWidth="1"/>
    <col min="15871" max="15871" width="13.453125" style="21" customWidth="1"/>
    <col min="15872" max="15872" width="17" style="21" bestFit="1" customWidth="1"/>
    <col min="15873" max="15874" width="10.81640625" style="21"/>
    <col min="15875" max="15875" width="12.1796875" style="21" bestFit="1" customWidth="1"/>
    <col min="15876" max="16121" width="10.81640625" style="21"/>
    <col min="16122" max="16122" width="10.453125" style="21" customWidth="1"/>
    <col min="16123" max="16123" width="64.54296875" style="21" customWidth="1"/>
    <col min="16124" max="16124" width="5" style="21" customWidth="1"/>
    <col min="16125" max="16125" width="11.453125" style="21" customWidth="1"/>
    <col min="16126" max="16126" width="13" style="21" customWidth="1"/>
    <col min="16127" max="16127" width="13.453125" style="21" customWidth="1"/>
    <col min="16128" max="16128" width="17" style="21" bestFit="1" customWidth="1"/>
    <col min="16129" max="16130" width="10.81640625" style="21"/>
    <col min="16131" max="16131" width="12.1796875" style="21" bestFit="1" customWidth="1"/>
    <col min="16132" max="16384" width="10.81640625" style="21"/>
  </cols>
  <sheetData>
    <row r="1" spans="1:7" s="8" customFormat="1" ht="19.5" customHeight="1" x14ac:dyDescent="0.35">
      <c r="A1" s="1" t="s">
        <v>275</v>
      </c>
      <c r="B1" s="2"/>
      <c r="C1" s="3"/>
      <c r="D1" s="4"/>
      <c r="E1" s="5"/>
      <c r="F1" s="6"/>
      <c r="G1" s="7"/>
    </row>
    <row r="2" spans="1:7" s="8" customFormat="1" ht="20.25" customHeight="1" x14ac:dyDescent="0.35">
      <c r="A2" s="340"/>
      <c r="B2" s="341"/>
      <c r="C2" s="341"/>
      <c r="D2" s="9" t="s">
        <v>0</v>
      </c>
      <c r="E2" s="10" t="s">
        <v>265</v>
      </c>
      <c r="F2" s="11"/>
      <c r="G2" s="12" t="s">
        <v>264</v>
      </c>
    </row>
    <row r="3" spans="1:7" s="8" customFormat="1" ht="72" customHeight="1" thickBot="1" x14ac:dyDescent="0.4">
      <c r="A3" s="342" t="s">
        <v>1</v>
      </c>
      <c r="B3" s="343"/>
      <c r="C3" s="343"/>
      <c r="D3" s="344" t="s">
        <v>2</v>
      </c>
      <c r="E3" s="345"/>
      <c r="F3" s="345"/>
      <c r="G3" s="346"/>
    </row>
    <row r="4" spans="1:7" s="13" customFormat="1" ht="22.15" customHeight="1" thickBot="1" x14ac:dyDescent="0.4">
      <c r="A4" s="347" t="s">
        <v>276</v>
      </c>
      <c r="B4" s="348"/>
      <c r="C4" s="348"/>
      <c r="D4" s="349" t="s">
        <v>274</v>
      </c>
      <c r="E4" s="350"/>
      <c r="F4" s="350"/>
      <c r="G4" s="351"/>
    </row>
    <row r="5" spans="1:7" ht="38.25" customHeight="1" thickBot="1" x14ac:dyDescent="0.4">
      <c r="A5" s="14" t="s">
        <v>3</v>
      </c>
      <c r="B5" s="15" t="s">
        <v>4</v>
      </c>
      <c r="C5" s="16" t="s">
        <v>5</v>
      </c>
      <c r="D5" s="17" t="s">
        <v>6</v>
      </c>
      <c r="E5" s="18" t="s">
        <v>7</v>
      </c>
      <c r="F5" s="19" t="s">
        <v>8</v>
      </c>
      <c r="G5" s="20" t="s">
        <v>9</v>
      </c>
    </row>
    <row r="6" spans="1:7" s="28" customFormat="1" ht="10.5" customHeight="1" x14ac:dyDescent="0.35">
      <c r="A6" s="22"/>
      <c r="B6" s="23"/>
      <c r="C6" s="268"/>
      <c r="D6" s="24"/>
      <c r="E6" s="25"/>
      <c r="F6" s="26"/>
      <c r="G6" s="27"/>
    </row>
    <row r="7" spans="1:7" s="28" customFormat="1" ht="26" x14ac:dyDescent="0.3">
      <c r="A7" s="29"/>
      <c r="B7" s="30" t="s">
        <v>10</v>
      </c>
      <c r="C7" s="269"/>
      <c r="D7" s="31"/>
      <c r="E7" s="32"/>
      <c r="F7" s="32"/>
      <c r="G7" s="33"/>
    </row>
    <row r="8" spans="1:7" s="28" customFormat="1" ht="9" customHeight="1" x14ac:dyDescent="0.3">
      <c r="A8" s="34"/>
      <c r="B8" s="35"/>
      <c r="C8" s="270"/>
      <c r="D8" s="36"/>
      <c r="E8" s="37"/>
      <c r="F8" s="38"/>
      <c r="G8" s="33"/>
    </row>
    <row r="9" spans="1:7" s="28" customFormat="1" ht="18.75" customHeight="1" x14ac:dyDescent="0.3">
      <c r="A9" s="39"/>
      <c r="B9" s="40" t="s">
        <v>11</v>
      </c>
      <c r="C9" s="271"/>
      <c r="D9" s="296"/>
      <c r="E9" s="41"/>
      <c r="F9" s="41"/>
      <c r="G9" s="42"/>
    </row>
    <row r="10" spans="1:7" s="28" customFormat="1" x14ac:dyDescent="0.35">
      <c r="A10" s="43"/>
      <c r="B10" s="44"/>
      <c r="C10" s="272"/>
      <c r="D10" s="45"/>
      <c r="E10" s="46"/>
      <c r="F10" s="47"/>
      <c r="G10" s="48"/>
    </row>
    <row r="11" spans="1:7" s="28" customFormat="1" ht="12.75" customHeight="1" x14ac:dyDescent="0.35">
      <c r="A11" s="49"/>
      <c r="B11" s="50" t="s">
        <v>12</v>
      </c>
      <c r="C11" s="273"/>
      <c r="D11" s="297"/>
      <c r="E11" s="51"/>
      <c r="F11" s="51"/>
      <c r="G11" s="52"/>
    </row>
    <row r="12" spans="1:7" s="28" customFormat="1" ht="9" customHeight="1" x14ac:dyDescent="0.35">
      <c r="A12" s="43"/>
      <c r="B12" s="53"/>
      <c r="C12" s="274"/>
      <c r="D12" s="54"/>
      <c r="E12" s="55"/>
      <c r="F12" s="56"/>
      <c r="G12" s="57"/>
    </row>
    <row r="13" spans="1:7" s="28" customFormat="1" x14ac:dyDescent="0.35">
      <c r="A13" s="43"/>
      <c r="B13" s="74" t="s">
        <v>273</v>
      </c>
      <c r="C13" s="272" t="s">
        <v>21</v>
      </c>
      <c r="D13" s="61">
        <v>2</v>
      </c>
      <c r="E13" s="62"/>
      <c r="F13" s="63"/>
      <c r="G13" s="57">
        <f>F13*D13</f>
        <v>0</v>
      </c>
    </row>
    <row r="14" spans="1:7" s="28" customFormat="1" x14ac:dyDescent="0.35">
      <c r="A14" s="43"/>
      <c r="B14" s="74"/>
      <c r="C14" s="272"/>
      <c r="D14" s="61"/>
      <c r="E14" s="73"/>
      <c r="F14" s="56"/>
      <c r="G14" s="75"/>
    </row>
    <row r="15" spans="1:7" s="28" customFormat="1" x14ac:dyDescent="0.35">
      <c r="A15" s="43"/>
      <c r="B15" s="58" t="s">
        <v>13</v>
      </c>
      <c r="C15" s="274"/>
      <c r="D15" s="54"/>
      <c r="E15" s="55"/>
      <c r="F15" s="56"/>
      <c r="G15" s="57"/>
    </row>
    <row r="16" spans="1:7" s="28" customFormat="1" ht="29.25" customHeight="1" x14ac:dyDescent="0.35">
      <c r="A16" s="59" t="s">
        <v>14</v>
      </c>
      <c r="B16" s="60" t="s">
        <v>15</v>
      </c>
      <c r="C16" s="272" t="s">
        <v>5</v>
      </c>
      <c r="D16" s="61">
        <v>1</v>
      </c>
      <c r="E16" s="62"/>
      <c r="F16" s="63"/>
      <c r="G16" s="57">
        <f>F16*D16</f>
        <v>0</v>
      </c>
    </row>
    <row r="17" spans="1:7" s="28" customFormat="1" ht="30" customHeight="1" x14ac:dyDescent="0.35">
      <c r="A17" s="59" t="s">
        <v>16</v>
      </c>
      <c r="B17" s="60" t="s">
        <v>17</v>
      </c>
      <c r="C17" s="272" t="s">
        <v>5</v>
      </c>
      <c r="D17" s="61">
        <v>1</v>
      </c>
      <c r="E17" s="62"/>
      <c r="F17" s="63"/>
      <c r="G17" s="57">
        <f>F17*D17</f>
        <v>0</v>
      </c>
    </row>
    <row r="18" spans="1:7" s="28" customFormat="1" ht="29.5" customHeight="1" x14ac:dyDescent="0.35">
      <c r="A18" s="64" t="s">
        <v>18</v>
      </c>
      <c r="B18" s="65" t="s">
        <v>19</v>
      </c>
      <c r="C18" s="275" t="s">
        <v>5</v>
      </c>
      <c r="D18" s="66">
        <v>2</v>
      </c>
      <c r="E18" s="67"/>
      <c r="F18" s="68"/>
      <c r="G18" s="69">
        <f>F18*D18</f>
        <v>0</v>
      </c>
    </row>
    <row r="19" spans="1:7" s="28" customFormat="1" x14ac:dyDescent="0.35">
      <c r="A19" s="43"/>
      <c r="B19" s="60" t="s">
        <v>20</v>
      </c>
      <c r="C19" s="272" t="s">
        <v>21</v>
      </c>
      <c r="D19" s="70">
        <v>4</v>
      </c>
      <c r="E19" s="62"/>
      <c r="F19" s="63"/>
      <c r="G19" s="57" t="s">
        <v>22</v>
      </c>
    </row>
    <row r="20" spans="1:7" s="28" customFormat="1" x14ac:dyDescent="0.35">
      <c r="A20" s="43"/>
      <c r="B20" s="60" t="s">
        <v>23</v>
      </c>
      <c r="C20" s="272" t="s">
        <v>21</v>
      </c>
      <c r="D20" s="70">
        <v>4</v>
      </c>
      <c r="E20" s="62"/>
      <c r="F20" s="63"/>
      <c r="G20" s="57" t="s">
        <v>22</v>
      </c>
    </row>
    <row r="21" spans="1:7" s="28" customFormat="1" x14ac:dyDescent="0.35">
      <c r="A21" s="43"/>
      <c r="B21" s="60" t="s">
        <v>24</v>
      </c>
      <c r="C21" s="272" t="s">
        <v>21</v>
      </c>
      <c r="D21" s="70">
        <v>4</v>
      </c>
      <c r="E21" s="62"/>
      <c r="F21" s="63"/>
      <c r="G21" s="57" t="s">
        <v>22</v>
      </c>
    </row>
    <row r="22" spans="1:7" s="28" customFormat="1" x14ac:dyDescent="0.35">
      <c r="A22" s="43"/>
      <c r="B22" s="60" t="s">
        <v>25</v>
      </c>
      <c r="C22" s="272" t="s">
        <v>21</v>
      </c>
      <c r="D22" s="70">
        <v>4</v>
      </c>
      <c r="E22" s="62"/>
      <c r="F22" s="63"/>
      <c r="G22" s="57" t="s">
        <v>22</v>
      </c>
    </row>
    <row r="23" spans="1:7" s="28" customFormat="1" x14ac:dyDescent="0.35">
      <c r="A23" s="43"/>
      <c r="B23" s="60" t="s">
        <v>26</v>
      </c>
      <c r="C23" s="272" t="s">
        <v>21</v>
      </c>
      <c r="D23" s="70">
        <v>4</v>
      </c>
      <c r="E23" s="62"/>
      <c r="F23" s="63"/>
      <c r="G23" s="57" t="s">
        <v>22</v>
      </c>
    </row>
    <row r="24" spans="1:7" s="28" customFormat="1" x14ac:dyDescent="0.35">
      <c r="A24" s="43"/>
      <c r="B24" s="60"/>
      <c r="C24" s="272"/>
      <c r="D24" s="61"/>
      <c r="E24" s="55"/>
      <c r="F24" s="71"/>
      <c r="G24" s="72"/>
    </row>
    <row r="25" spans="1:7" s="28" customFormat="1" x14ac:dyDescent="0.35">
      <c r="A25" s="43"/>
      <c r="B25" s="44" t="s">
        <v>27</v>
      </c>
      <c r="C25" s="274"/>
      <c r="D25" s="54"/>
      <c r="E25" s="55"/>
      <c r="F25" s="56"/>
      <c r="G25" s="57"/>
    </row>
    <row r="26" spans="1:7" s="28" customFormat="1" ht="52" x14ac:dyDescent="0.35">
      <c r="A26" s="59" t="s">
        <v>28</v>
      </c>
      <c r="B26" s="60" t="s">
        <v>29</v>
      </c>
      <c r="C26" s="272" t="s">
        <v>21</v>
      </c>
      <c r="D26" s="61">
        <v>4</v>
      </c>
      <c r="E26" s="73"/>
      <c r="F26" s="63"/>
      <c r="G26" s="57">
        <f>F26*D26</f>
        <v>0</v>
      </c>
    </row>
    <row r="27" spans="1:7" s="28" customFormat="1" x14ac:dyDescent="0.35">
      <c r="A27" s="43"/>
      <c r="B27" s="74" t="s">
        <v>30</v>
      </c>
      <c r="C27" s="272" t="s">
        <v>21</v>
      </c>
      <c r="D27" s="61">
        <v>4</v>
      </c>
      <c r="E27" s="73"/>
      <c r="F27" s="56"/>
      <c r="G27" s="75" t="s">
        <v>22</v>
      </c>
    </row>
    <row r="28" spans="1:7" s="28" customFormat="1" x14ac:dyDescent="0.35">
      <c r="A28" s="43"/>
      <c r="B28" s="74" t="s">
        <v>24</v>
      </c>
      <c r="C28" s="272" t="s">
        <v>21</v>
      </c>
      <c r="D28" s="61">
        <v>4</v>
      </c>
      <c r="E28" s="73"/>
      <c r="F28" s="56"/>
      <c r="G28" s="75" t="s">
        <v>22</v>
      </c>
    </row>
    <row r="29" spans="1:7" s="28" customFormat="1" x14ac:dyDescent="0.35">
      <c r="A29" s="43"/>
      <c r="B29" s="74"/>
      <c r="C29" s="272"/>
      <c r="D29" s="61"/>
      <c r="E29" s="73"/>
      <c r="F29" s="56"/>
      <c r="G29" s="75"/>
    </row>
    <row r="30" spans="1:7" s="28" customFormat="1" x14ac:dyDescent="0.35">
      <c r="A30" s="43"/>
      <c r="B30" s="44" t="s">
        <v>31</v>
      </c>
      <c r="C30" s="274"/>
      <c r="D30" s="54"/>
      <c r="E30" s="55"/>
      <c r="F30" s="56"/>
      <c r="G30" s="57"/>
    </row>
    <row r="31" spans="1:7" s="28" customFormat="1" ht="26" x14ac:dyDescent="0.35">
      <c r="A31" s="59" t="s">
        <v>32</v>
      </c>
      <c r="B31" s="60" t="s">
        <v>33</v>
      </c>
      <c r="C31" s="272" t="s">
        <v>21</v>
      </c>
      <c r="D31" s="61">
        <v>2</v>
      </c>
      <c r="E31" s="73"/>
      <c r="F31" s="63"/>
      <c r="G31" s="57">
        <f>F31*D31</f>
        <v>0</v>
      </c>
    </row>
    <row r="32" spans="1:7" s="28" customFormat="1" x14ac:dyDescent="0.35">
      <c r="A32" s="43"/>
      <c r="B32" s="74" t="s">
        <v>30</v>
      </c>
      <c r="C32" s="272" t="s">
        <v>21</v>
      </c>
      <c r="D32" s="61">
        <v>2</v>
      </c>
      <c r="E32" s="73"/>
      <c r="F32" s="56"/>
      <c r="G32" s="75" t="s">
        <v>22</v>
      </c>
    </row>
    <row r="33" spans="1:7" s="28" customFormat="1" x14ac:dyDescent="0.35">
      <c r="A33" s="43"/>
      <c r="B33" s="74" t="s">
        <v>24</v>
      </c>
      <c r="C33" s="272" t="s">
        <v>21</v>
      </c>
      <c r="D33" s="61">
        <v>2</v>
      </c>
      <c r="E33" s="73"/>
      <c r="F33" s="56"/>
      <c r="G33" s="75" t="s">
        <v>22</v>
      </c>
    </row>
    <row r="34" spans="1:7" s="28" customFormat="1" x14ac:dyDescent="0.35">
      <c r="A34" s="43"/>
      <c r="B34" s="53"/>
      <c r="C34" s="274"/>
      <c r="D34" s="54"/>
      <c r="E34" s="55"/>
      <c r="F34" s="56"/>
      <c r="G34" s="57"/>
    </row>
    <row r="35" spans="1:7" s="28" customFormat="1" x14ac:dyDescent="0.35">
      <c r="A35" s="76"/>
      <c r="B35" s="77" t="s">
        <v>34</v>
      </c>
      <c r="C35" s="276" t="s">
        <v>35</v>
      </c>
      <c r="D35" s="78" t="s">
        <v>36</v>
      </c>
      <c r="E35" s="79"/>
      <c r="F35" s="80"/>
      <c r="G35" s="81">
        <f>SUM(G12:G34)</f>
        <v>0</v>
      </c>
    </row>
    <row r="36" spans="1:7" s="28" customFormat="1" ht="7.9" customHeight="1" x14ac:dyDescent="0.3">
      <c r="A36" s="34"/>
      <c r="B36" s="82"/>
      <c r="C36" s="270"/>
      <c r="D36" s="36"/>
      <c r="E36" s="37"/>
      <c r="F36" s="83"/>
      <c r="G36" s="84"/>
    </row>
    <row r="37" spans="1:7" s="28" customFormat="1" ht="12.75" customHeight="1" x14ac:dyDescent="0.35">
      <c r="A37" s="49"/>
      <c r="B37" s="50" t="s">
        <v>37</v>
      </c>
      <c r="C37" s="273"/>
      <c r="D37" s="297"/>
      <c r="E37" s="51"/>
      <c r="F37" s="51"/>
      <c r="G37" s="52"/>
    </row>
    <row r="38" spans="1:7" s="28" customFormat="1" x14ac:dyDescent="0.35">
      <c r="A38" s="43"/>
      <c r="B38" s="85"/>
      <c r="C38" s="272"/>
      <c r="D38" s="61"/>
      <c r="E38" s="73"/>
      <c r="F38" s="56"/>
      <c r="G38" s="75"/>
    </row>
    <row r="39" spans="1:7" s="28" customFormat="1" x14ac:dyDescent="0.35">
      <c r="A39" s="43"/>
      <c r="B39" s="44" t="s">
        <v>38</v>
      </c>
      <c r="C39" s="274"/>
      <c r="D39" s="54"/>
      <c r="E39" s="55"/>
      <c r="F39" s="56"/>
      <c r="G39" s="57"/>
    </row>
    <row r="40" spans="1:7" s="28" customFormat="1" ht="30" customHeight="1" x14ac:dyDescent="0.35">
      <c r="A40" s="43"/>
      <c r="B40" s="86" t="s">
        <v>39</v>
      </c>
      <c r="C40" s="272" t="s">
        <v>40</v>
      </c>
      <c r="D40" s="61">
        <v>350</v>
      </c>
      <c r="E40" s="62"/>
      <c r="F40" s="63"/>
      <c r="G40" s="57">
        <f>F40*D40</f>
        <v>0</v>
      </c>
    </row>
    <row r="41" spans="1:7" s="28" customFormat="1" x14ac:dyDescent="0.35">
      <c r="A41" s="43"/>
      <c r="B41" s="87" t="s">
        <v>41</v>
      </c>
      <c r="C41" s="272" t="s">
        <v>40</v>
      </c>
      <c r="D41" s="61">
        <f>D40/2</f>
        <v>175</v>
      </c>
      <c r="E41" s="62"/>
      <c r="F41" s="63"/>
      <c r="G41" s="57">
        <f>F41*D41</f>
        <v>0</v>
      </c>
    </row>
    <row r="42" spans="1:7" s="28" customFormat="1" ht="10.5" customHeight="1" x14ac:dyDescent="0.35">
      <c r="A42" s="88"/>
      <c r="B42" s="89"/>
      <c r="C42" s="272"/>
      <c r="D42" s="61"/>
      <c r="E42" s="90"/>
      <c r="F42" s="56"/>
      <c r="G42" s="57"/>
    </row>
    <row r="43" spans="1:7" s="28" customFormat="1" x14ac:dyDescent="0.35">
      <c r="A43" s="76"/>
      <c r="B43" s="91" t="s">
        <v>42</v>
      </c>
      <c r="C43" s="276" t="s">
        <v>35</v>
      </c>
      <c r="D43" s="78" t="s">
        <v>36</v>
      </c>
      <c r="E43" s="79"/>
      <c r="F43" s="80"/>
      <c r="G43" s="81">
        <f>SUM(G38:G42)</f>
        <v>0</v>
      </c>
    </row>
    <row r="44" spans="1:7" s="28" customFormat="1" ht="9" customHeight="1" x14ac:dyDescent="0.3">
      <c r="A44" s="92"/>
      <c r="B44" s="93"/>
      <c r="C44" s="277"/>
      <c r="D44" s="94"/>
      <c r="E44" s="95"/>
      <c r="F44" s="96"/>
      <c r="G44" s="97"/>
    </row>
    <row r="45" spans="1:7" s="28" customFormat="1" ht="12.75" customHeight="1" x14ac:dyDescent="0.35">
      <c r="A45" s="49"/>
      <c r="B45" s="50" t="s">
        <v>43</v>
      </c>
      <c r="C45" s="273"/>
      <c r="D45" s="297"/>
      <c r="E45" s="51"/>
      <c r="F45" s="51"/>
      <c r="G45" s="52"/>
    </row>
    <row r="46" spans="1:7" s="28" customFormat="1" ht="7.15" customHeight="1" x14ac:dyDescent="0.35">
      <c r="A46" s="43"/>
      <c r="B46" s="85"/>
      <c r="C46" s="278"/>
      <c r="D46" s="98"/>
      <c r="E46" s="90"/>
      <c r="F46" s="56"/>
      <c r="G46" s="57"/>
    </row>
    <row r="47" spans="1:7" s="28" customFormat="1" x14ac:dyDescent="0.35">
      <c r="A47" s="43"/>
      <c r="B47" s="44" t="s">
        <v>44</v>
      </c>
      <c r="C47" s="274"/>
      <c r="D47" s="54"/>
      <c r="E47" s="55"/>
      <c r="F47" s="56"/>
      <c r="G47" s="57"/>
    </row>
    <row r="48" spans="1:7" s="28" customFormat="1" ht="3.4" customHeight="1" x14ac:dyDescent="0.35">
      <c r="A48" s="43"/>
      <c r="B48" s="99"/>
      <c r="C48" s="274"/>
      <c r="D48" s="54"/>
      <c r="E48" s="55"/>
      <c r="F48" s="56"/>
      <c r="G48" s="57"/>
    </row>
    <row r="49" spans="1:7" s="28" customFormat="1" x14ac:dyDescent="0.35">
      <c r="A49" s="43" t="s">
        <v>45</v>
      </c>
      <c r="B49" s="86" t="s">
        <v>46</v>
      </c>
      <c r="C49" s="272" t="s">
        <v>5</v>
      </c>
      <c r="D49" s="61">
        <v>2</v>
      </c>
      <c r="E49" s="90"/>
      <c r="F49" s="68"/>
      <c r="G49" s="57">
        <f>F49*D49</f>
        <v>0</v>
      </c>
    </row>
    <row r="50" spans="1:7" s="28" customFormat="1" x14ac:dyDescent="0.35">
      <c r="A50" s="88"/>
      <c r="B50" s="89" t="s">
        <v>47</v>
      </c>
      <c r="C50" s="272" t="s">
        <v>5</v>
      </c>
      <c r="D50" s="61">
        <v>2</v>
      </c>
      <c r="E50" s="90"/>
      <c r="F50" s="56"/>
      <c r="G50" s="75" t="s">
        <v>22</v>
      </c>
    </row>
    <row r="51" spans="1:7" s="28" customFormat="1" x14ac:dyDescent="0.35">
      <c r="A51" s="88"/>
      <c r="B51" s="89" t="s">
        <v>48</v>
      </c>
      <c r="C51" s="272" t="s">
        <v>5</v>
      </c>
      <c r="D51" s="61">
        <v>2</v>
      </c>
      <c r="E51" s="90"/>
      <c r="F51" s="56"/>
      <c r="G51" s="75" t="s">
        <v>22</v>
      </c>
    </row>
    <row r="52" spans="1:7" s="28" customFormat="1" x14ac:dyDescent="0.35">
      <c r="A52" s="43"/>
      <c r="B52" s="74" t="s">
        <v>30</v>
      </c>
      <c r="C52" s="272" t="s">
        <v>21</v>
      </c>
      <c r="D52" s="61">
        <v>2</v>
      </c>
      <c r="E52" s="73"/>
      <c r="F52" s="56"/>
      <c r="G52" s="75" t="s">
        <v>22</v>
      </c>
    </row>
    <row r="53" spans="1:7" s="28" customFormat="1" x14ac:dyDescent="0.35">
      <c r="A53" s="88"/>
      <c r="B53" s="89" t="s">
        <v>24</v>
      </c>
      <c r="C53" s="272" t="s">
        <v>5</v>
      </c>
      <c r="D53" s="61">
        <v>2</v>
      </c>
      <c r="E53" s="90"/>
      <c r="F53" s="56"/>
      <c r="G53" s="75" t="s">
        <v>22</v>
      </c>
    </row>
    <row r="54" spans="1:7" s="28" customFormat="1" ht="9.75" customHeight="1" x14ac:dyDescent="0.35">
      <c r="A54" s="43"/>
      <c r="B54" s="100"/>
      <c r="C54" s="278"/>
      <c r="D54" s="98"/>
      <c r="E54" s="90"/>
      <c r="F54" s="71"/>
      <c r="G54" s="72"/>
    </row>
    <row r="55" spans="1:7" s="28" customFormat="1" x14ac:dyDescent="0.35">
      <c r="A55" s="43" t="s">
        <v>49</v>
      </c>
      <c r="B55" s="86" t="s">
        <v>50</v>
      </c>
      <c r="C55" s="272" t="s">
        <v>5</v>
      </c>
      <c r="D55" s="61">
        <v>15</v>
      </c>
      <c r="E55" s="90"/>
      <c r="F55" s="68"/>
      <c r="G55" s="57">
        <f>F55*D55</f>
        <v>0</v>
      </c>
    </row>
    <row r="56" spans="1:7" s="28" customFormat="1" x14ac:dyDescent="0.35">
      <c r="A56" s="88"/>
      <c r="B56" s="89" t="s">
        <v>47</v>
      </c>
      <c r="C56" s="272" t="s">
        <v>5</v>
      </c>
      <c r="D56" s="61">
        <v>15</v>
      </c>
      <c r="E56" s="90"/>
      <c r="F56" s="56"/>
      <c r="G56" s="75" t="s">
        <v>22</v>
      </c>
    </row>
    <row r="57" spans="1:7" s="28" customFormat="1" x14ac:dyDescent="0.35">
      <c r="A57" s="88"/>
      <c r="B57" s="89" t="s">
        <v>48</v>
      </c>
      <c r="C57" s="272" t="s">
        <v>5</v>
      </c>
      <c r="D57" s="61">
        <v>15</v>
      </c>
      <c r="E57" s="90"/>
      <c r="F57" s="56"/>
      <c r="G57" s="75" t="s">
        <v>22</v>
      </c>
    </row>
    <row r="58" spans="1:7" s="28" customFormat="1" x14ac:dyDescent="0.35">
      <c r="A58" s="43"/>
      <c r="B58" s="74" t="s">
        <v>30</v>
      </c>
      <c r="C58" s="272" t="s">
        <v>21</v>
      </c>
      <c r="D58" s="61">
        <v>15</v>
      </c>
      <c r="E58" s="73"/>
      <c r="F58" s="56"/>
      <c r="G58" s="75" t="s">
        <v>22</v>
      </c>
    </row>
    <row r="59" spans="1:7" s="28" customFormat="1" x14ac:dyDescent="0.35">
      <c r="A59" s="88"/>
      <c r="B59" s="89" t="s">
        <v>24</v>
      </c>
      <c r="C59" s="272" t="s">
        <v>5</v>
      </c>
      <c r="D59" s="61">
        <v>15</v>
      </c>
      <c r="E59" s="90"/>
      <c r="F59" s="56"/>
      <c r="G59" s="75" t="s">
        <v>22</v>
      </c>
    </row>
    <row r="60" spans="1:7" s="28" customFormat="1" ht="9.75" customHeight="1" x14ac:dyDescent="0.35">
      <c r="A60" s="43"/>
      <c r="B60" s="100"/>
      <c r="C60" s="278"/>
      <c r="D60" s="98"/>
      <c r="E60" s="90"/>
      <c r="F60" s="71"/>
      <c r="G60" s="72"/>
    </row>
    <row r="61" spans="1:7" s="28" customFormat="1" x14ac:dyDescent="0.35">
      <c r="A61" s="43" t="s">
        <v>51</v>
      </c>
      <c r="B61" s="86" t="s">
        <v>52</v>
      </c>
      <c r="C61" s="272" t="s">
        <v>5</v>
      </c>
      <c r="D61" s="61">
        <v>3</v>
      </c>
      <c r="E61" s="90"/>
      <c r="F61" s="68"/>
      <c r="G61" s="57">
        <f>F61*D61</f>
        <v>0</v>
      </c>
    </row>
    <row r="62" spans="1:7" s="28" customFormat="1" x14ac:dyDescent="0.35">
      <c r="A62" s="88"/>
      <c r="B62" s="89" t="s">
        <v>47</v>
      </c>
      <c r="C62" s="272" t="s">
        <v>5</v>
      </c>
      <c r="D62" s="61">
        <v>3</v>
      </c>
      <c r="E62" s="90"/>
      <c r="F62" s="56"/>
      <c r="G62" s="75" t="s">
        <v>22</v>
      </c>
    </row>
    <row r="63" spans="1:7" s="28" customFormat="1" x14ac:dyDescent="0.35">
      <c r="A63" s="88"/>
      <c r="B63" s="89" t="s">
        <v>48</v>
      </c>
      <c r="C63" s="272" t="s">
        <v>5</v>
      </c>
      <c r="D63" s="61">
        <v>3</v>
      </c>
      <c r="E63" s="90"/>
      <c r="F63" s="56"/>
      <c r="G63" s="75" t="s">
        <v>22</v>
      </c>
    </row>
    <row r="64" spans="1:7" s="28" customFormat="1" x14ac:dyDescent="0.35">
      <c r="A64" s="88"/>
      <c r="B64" s="89" t="s">
        <v>30</v>
      </c>
      <c r="C64" s="272" t="s">
        <v>21</v>
      </c>
      <c r="D64" s="61">
        <v>3</v>
      </c>
      <c r="E64" s="90"/>
      <c r="F64" s="56"/>
      <c r="G64" s="75" t="s">
        <v>22</v>
      </c>
    </row>
    <row r="65" spans="1:7" s="28" customFormat="1" x14ac:dyDescent="0.35">
      <c r="A65" s="88"/>
      <c r="B65" s="89" t="s">
        <v>24</v>
      </c>
      <c r="C65" s="272" t="s">
        <v>5</v>
      </c>
      <c r="D65" s="61">
        <v>3</v>
      </c>
      <c r="E65" s="90"/>
      <c r="F65" s="56"/>
      <c r="G65" s="75" t="s">
        <v>22</v>
      </c>
    </row>
    <row r="66" spans="1:7" s="28" customFormat="1" ht="8.25" customHeight="1" x14ac:dyDescent="0.35">
      <c r="A66" s="43"/>
      <c r="B66" s="74"/>
      <c r="C66" s="272"/>
      <c r="D66" s="61"/>
      <c r="E66" s="73"/>
      <c r="F66" s="56"/>
      <c r="G66" s="75"/>
    </row>
    <row r="67" spans="1:7" s="28" customFormat="1" x14ac:dyDescent="0.35">
      <c r="A67" s="43" t="s">
        <v>53</v>
      </c>
      <c r="B67" s="89" t="s">
        <v>54</v>
      </c>
      <c r="C67" s="272" t="s">
        <v>5</v>
      </c>
      <c r="D67" s="61">
        <v>1</v>
      </c>
      <c r="E67" s="90"/>
      <c r="F67" s="56"/>
      <c r="G67" s="75">
        <f>F67*D67</f>
        <v>0</v>
      </c>
    </row>
    <row r="68" spans="1:7" s="28" customFormat="1" x14ac:dyDescent="0.35">
      <c r="A68" s="88"/>
      <c r="B68" s="89" t="s">
        <v>47</v>
      </c>
      <c r="C68" s="272" t="s">
        <v>5</v>
      </c>
      <c r="D68" s="61">
        <v>1</v>
      </c>
      <c r="E68" s="90"/>
      <c r="F68" s="56"/>
      <c r="G68" s="75" t="s">
        <v>22</v>
      </c>
    </row>
    <row r="69" spans="1:7" s="28" customFormat="1" x14ac:dyDescent="0.35">
      <c r="A69" s="88"/>
      <c r="B69" s="89" t="s">
        <v>48</v>
      </c>
      <c r="C69" s="272" t="s">
        <v>5</v>
      </c>
      <c r="D69" s="61">
        <v>1</v>
      </c>
      <c r="E69" s="90"/>
      <c r="F69" s="56"/>
      <c r="G69" s="75" t="s">
        <v>22</v>
      </c>
    </row>
    <row r="70" spans="1:7" s="28" customFormat="1" x14ac:dyDescent="0.35">
      <c r="A70" s="43"/>
      <c r="B70" s="74" t="s">
        <v>30</v>
      </c>
      <c r="C70" s="272" t="s">
        <v>21</v>
      </c>
      <c r="D70" s="61">
        <v>1</v>
      </c>
      <c r="E70" s="73"/>
      <c r="F70" s="56"/>
      <c r="G70" s="75" t="s">
        <v>22</v>
      </c>
    </row>
    <row r="71" spans="1:7" s="28" customFormat="1" x14ac:dyDescent="0.35">
      <c r="A71" s="88"/>
      <c r="B71" s="89" t="s">
        <v>24</v>
      </c>
      <c r="C71" s="272" t="s">
        <v>5</v>
      </c>
      <c r="D71" s="61">
        <v>1</v>
      </c>
      <c r="E71" s="90"/>
      <c r="F71" s="56"/>
      <c r="G71" s="75" t="s">
        <v>22</v>
      </c>
    </row>
    <row r="72" spans="1:7" s="28" customFormat="1" ht="9" customHeight="1" x14ac:dyDescent="0.35">
      <c r="A72" s="88"/>
      <c r="B72" s="110"/>
      <c r="C72" s="278"/>
      <c r="D72" s="98"/>
      <c r="E72" s="90"/>
      <c r="F72" s="56"/>
      <c r="G72" s="57"/>
    </row>
    <row r="73" spans="1:7" s="28" customFormat="1" ht="13.5" thickBot="1" x14ac:dyDescent="0.4">
      <c r="A73" s="298"/>
      <c r="B73" s="299" t="s">
        <v>55</v>
      </c>
      <c r="C73" s="300" t="s">
        <v>35</v>
      </c>
      <c r="D73" s="301" t="s">
        <v>36</v>
      </c>
      <c r="E73" s="302"/>
      <c r="F73" s="303"/>
      <c r="G73" s="304">
        <f>SUM(G46:G72)</f>
        <v>0</v>
      </c>
    </row>
    <row r="74" spans="1:7" s="28" customFormat="1" ht="9" customHeight="1" x14ac:dyDescent="0.3">
      <c r="A74" s="305"/>
      <c r="B74" s="306"/>
      <c r="C74" s="282"/>
      <c r="D74" s="124"/>
      <c r="E74" s="307"/>
      <c r="F74" s="126"/>
      <c r="G74" s="127"/>
    </row>
    <row r="75" spans="1:7" s="28" customFormat="1" ht="12.75" customHeight="1" x14ac:dyDescent="0.35">
      <c r="A75" s="49"/>
      <c r="B75" s="50" t="s">
        <v>56</v>
      </c>
      <c r="C75" s="273"/>
      <c r="D75" s="297"/>
      <c r="E75" s="51"/>
      <c r="F75" s="51"/>
      <c r="G75" s="52"/>
    </row>
    <row r="76" spans="1:7" s="28" customFormat="1" x14ac:dyDescent="0.35">
      <c r="A76" s="43"/>
      <c r="B76" s="85"/>
      <c r="C76" s="272"/>
      <c r="D76" s="61"/>
      <c r="E76" s="90"/>
      <c r="F76" s="56"/>
      <c r="G76" s="57"/>
    </row>
    <row r="77" spans="1:7" s="28" customFormat="1" x14ac:dyDescent="0.35">
      <c r="A77" s="43"/>
      <c r="B77" s="111" t="s">
        <v>57</v>
      </c>
      <c r="C77" s="274"/>
      <c r="D77" s="43"/>
      <c r="E77" s="55"/>
      <c r="F77" s="56"/>
      <c r="G77" s="57">
        <f t="shared" ref="G77:G82" si="0">F77*D77</f>
        <v>0</v>
      </c>
    </row>
    <row r="78" spans="1:7" s="28" customFormat="1" ht="26" x14ac:dyDescent="0.35">
      <c r="A78" s="88"/>
      <c r="B78" s="112" t="s">
        <v>58</v>
      </c>
      <c r="C78" s="272" t="s">
        <v>40</v>
      </c>
      <c r="D78" s="61">
        <v>25</v>
      </c>
      <c r="E78" s="90"/>
      <c r="F78" s="63"/>
      <c r="G78" s="57">
        <f t="shared" si="0"/>
        <v>0</v>
      </c>
    </row>
    <row r="79" spans="1:7" s="28" customFormat="1" x14ac:dyDescent="0.35">
      <c r="A79" s="88"/>
      <c r="B79" s="113" t="s">
        <v>59</v>
      </c>
      <c r="C79" s="272" t="s">
        <v>40</v>
      </c>
      <c r="D79" s="88"/>
      <c r="E79" s="90"/>
      <c r="F79" s="56"/>
      <c r="G79" s="57">
        <f t="shared" si="0"/>
        <v>0</v>
      </c>
    </row>
    <row r="80" spans="1:7" s="28" customFormat="1" x14ac:dyDescent="0.35">
      <c r="A80" s="88"/>
      <c r="B80" s="113" t="s">
        <v>60</v>
      </c>
      <c r="C80" s="272" t="s">
        <v>40</v>
      </c>
      <c r="D80" s="88"/>
      <c r="E80" s="90"/>
      <c r="F80" s="56"/>
      <c r="G80" s="57">
        <f t="shared" si="0"/>
        <v>0</v>
      </c>
    </row>
    <row r="81" spans="1:7" s="28" customFormat="1" x14ac:dyDescent="0.35">
      <c r="A81" s="88"/>
      <c r="B81" s="113" t="s">
        <v>61</v>
      </c>
      <c r="C81" s="272" t="s">
        <v>40</v>
      </c>
      <c r="D81" s="88"/>
      <c r="E81" s="90"/>
      <c r="F81" s="56"/>
      <c r="G81" s="57">
        <f t="shared" si="0"/>
        <v>0</v>
      </c>
    </row>
    <row r="82" spans="1:7" s="28" customFormat="1" x14ac:dyDescent="0.35">
      <c r="A82" s="88"/>
      <c r="B82" s="114" t="s">
        <v>62</v>
      </c>
      <c r="C82" s="272" t="s">
        <v>5</v>
      </c>
      <c r="D82" s="61">
        <v>10</v>
      </c>
      <c r="E82" s="90"/>
      <c r="F82" s="63"/>
      <c r="G82" s="57">
        <f t="shared" si="0"/>
        <v>0</v>
      </c>
    </row>
    <row r="83" spans="1:7" s="28" customFormat="1" x14ac:dyDescent="0.35">
      <c r="A83" s="43"/>
      <c r="B83" s="53"/>
      <c r="C83" s="272"/>
      <c r="D83" s="61"/>
      <c r="E83" s="90"/>
      <c r="F83" s="56"/>
      <c r="G83" s="57"/>
    </row>
    <row r="84" spans="1:7" s="28" customFormat="1" x14ac:dyDescent="0.35">
      <c r="A84" s="43"/>
      <c r="B84" s="111" t="s">
        <v>63</v>
      </c>
      <c r="C84" s="274"/>
      <c r="D84" s="43"/>
      <c r="E84" s="55"/>
      <c r="F84" s="56"/>
      <c r="G84" s="57">
        <f>F84*D84</f>
        <v>0</v>
      </c>
    </row>
    <row r="85" spans="1:7" s="28" customFormat="1" x14ac:dyDescent="0.35">
      <c r="A85" s="43"/>
      <c r="B85" s="53" t="s">
        <v>64</v>
      </c>
      <c r="C85" s="272"/>
      <c r="D85" s="61"/>
      <c r="E85" s="90"/>
      <c r="F85" s="56"/>
      <c r="G85" s="57"/>
    </row>
    <row r="86" spans="1:7" s="28" customFormat="1" ht="26" x14ac:dyDescent="0.35">
      <c r="A86" s="88"/>
      <c r="B86" s="86" t="s">
        <v>65</v>
      </c>
      <c r="C86" s="272" t="s">
        <v>5</v>
      </c>
      <c r="D86" s="61">
        <v>10</v>
      </c>
      <c r="E86" s="90"/>
      <c r="F86" s="63"/>
      <c r="G86" s="57">
        <f>F86*D86</f>
        <v>0</v>
      </c>
    </row>
    <row r="87" spans="1:7" s="28" customFormat="1" x14ac:dyDescent="0.35">
      <c r="A87" s="88"/>
      <c r="B87" s="86"/>
      <c r="C87" s="272"/>
      <c r="D87" s="61"/>
      <c r="E87" s="90"/>
      <c r="F87" s="56"/>
      <c r="G87" s="57">
        <f>F87*D87</f>
        <v>0</v>
      </c>
    </row>
    <row r="88" spans="1:7" s="28" customFormat="1" x14ac:dyDescent="0.35">
      <c r="A88" s="88"/>
      <c r="B88" s="115" t="s">
        <v>66</v>
      </c>
      <c r="C88" s="272"/>
      <c r="D88" s="61"/>
      <c r="E88" s="90"/>
      <c r="F88" s="56"/>
      <c r="G88" s="57">
        <f>F88*D88</f>
        <v>0</v>
      </c>
    </row>
    <row r="89" spans="1:7" s="28" customFormat="1" ht="26" x14ac:dyDescent="0.35">
      <c r="A89" s="88"/>
      <c r="B89" s="86" t="s">
        <v>67</v>
      </c>
      <c r="C89" s="272" t="s">
        <v>5</v>
      </c>
      <c r="D89" s="61">
        <v>1</v>
      </c>
      <c r="E89" s="90"/>
      <c r="F89" s="63"/>
      <c r="G89" s="57">
        <f>F89*D89</f>
        <v>0</v>
      </c>
    </row>
    <row r="90" spans="1:7" s="28" customFormat="1" ht="26" x14ac:dyDescent="0.35">
      <c r="A90" s="88"/>
      <c r="B90" s="86" t="s">
        <v>68</v>
      </c>
      <c r="C90" s="272" t="s">
        <v>5</v>
      </c>
      <c r="D90" s="61">
        <v>4</v>
      </c>
      <c r="E90" s="90"/>
      <c r="F90" s="63"/>
      <c r="G90" s="57">
        <f>F90*D90</f>
        <v>0</v>
      </c>
    </row>
    <row r="91" spans="1:7" s="28" customFormat="1" x14ac:dyDescent="0.35">
      <c r="A91" s="88"/>
      <c r="B91" s="86"/>
      <c r="C91" s="272"/>
      <c r="D91" s="61"/>
      <c r="E91" s="90"/>
      <c r="F91" s="56"/>
      <c r="G91" s="57"/>
    </row>
    <row r="92" spans="1:7" s="28" customFormat="1" ht="13.5" thickBot="1" x14ac:dyDescent="0.4">
      <c r="A92" s="116"/>
      <c r="B92" s="117" t="s">
        <v>69</v>
      </c>
      <c r="C92" s="281" t="s">
        <v>35</v>
      </c>
      <c r="D92" s="118" t="s">
        <v>36</v>
      </c>
      <c r="E92" s="119"/>
      <c r="F92" s="120"/>
      <c r="G92" s="121">
        <f>SUM(G76:G91)</f>
        <v>0</v>
      </c>
    </row>
    <row r="93" spans="1:7" s="28" customFormat="1" x14ac:dyDescent="0.3">
      <c r="A93" s="122"/>
      <c r="B93" s="123"/>
      <c r="C93" s="282"/>
      <c r="D93" s="124"/>
      <c r="E93" s="125"/>
      <c r="F93" s="126"/>
      <c r="G93" s="127"/>
    </row>
    <row r="94" spans="1:7" s="134" customFormat="1" ht="14.5" x14ac:dyDescent="0.35">
      <c r="A94" s="128"/>
      <c r="B94" s="129" t="s">
        <v>70</v>
      </c>
      <c r="C94" s="283"/>
      <c r="D94" s="130"/>
      <c r="E94" s="131"/>
      <c r="F94" s="132"/>
      <c r="G94" s="133">
        <f>G92+G73+G43+G35</f>
        <v>0</v>
      </c>
    </row>
    <row r="95" spans="1:7" s="28" customFormat="1" x14ac:dyDescent="0.3">
      <c r="A95" s="34"/>
      <c r="B95" s="93"/>
      <c r="C95" s="277"/>
      <c r="D95" s="94"/>
      <c r="E95" s="135"/>
      <c r="F95" s="96"/>
      <c r="G95" s="97"/>
    </row>
    <row r="96" spans="1:7" s="28" customFormat="1" ht="18.75" customHeight="1" x14ac:dyDescent="0.3">
      <c r="A96" s="39"/>
      <c r="B96" s="40" t="s">
        <v>71</v>
      </c>
      <c r="C96" s="271"/>
      <c r="D96" s="296"/>
      <c r="E96" s="41"/>
      <c r="F96" s="41"/>
      <c r="G96" s="42"/>
    </row>
    <row r="97" spans="1:7" s="28" customFormat="1" x14ac:dyDescent="0.3">
      <c r="A97" s="34"/>
      <c r="B97" s="93"/>
      <c r="C97" s="277"/>
      <c r="D97" s="94"/>
      <c r="E97" s="135"/>
      <c r="F97" s="96"/>
      <c r="G97" s="97"/>
    </row>
    <row r="98" spans="1:7" s="28" customFormat="1" ht="12.75" customHeight="1" x14ac:dyDescent="0.35">
      <c r="A98" s="49"/>
      <c r="B98" s="50" t="s">
        <v>72</v>
      </c>
      <c r="C98" s="273"/>
      <c r="D98" s="297"/>
      <c r="E98" s="51"/>
      <c r="F98" s="51"/>
      <c r="G98" s="52"/>
    </row>
    <row r="99" spans="1:7" s="28" customFormat="1" x14ac:dyDescent="0.35">
      <c r="A99" s="88"/>
      <c r="B99" s="115"/>
      <c r="C99" s="272"/>
      <c r="D99" s="61"/>
      <c r="E99" s="90"/>
      <c r="F99" s="56"/>
      <c r="G99" s="57"/>
    </row>
    <row r="100" spans="1:7" s="28" customFormat="1" x14ac:dyDescent="0.35">
      <c r="A100" s="43"/>
      <c r="B100" s="44" t="s">
        <v>73</v>
      </c>
      <c r="C100" s="274"/>
      <c r="D100" s="54"/>
      <c r="E100" s="55"/>
      <c r="F100" s="56"/>
      <c r="G100" s="57"/>
    </row>
    <row r="101" spans="1:7" s="28" customFormat="1" x14ac:dyDescent="0.35">
      <c r="A101" s="88"/>
      <c r="B101" s="86" t="s">
        <v>74</v>
      </c>
      <c r="C101" s="272"/>
      <c r="D101" s="61"/>
      <c r="E101" s="90"/>
      <c r="F101" s="56"/>
      <c r="G101" s="57"/>
    </row>
    <row r="102" spans="1:7" s="28" customFormat="1" x14ac:dyDescent="0.35">
      <c r="A102" s="43" t="s">
        <v>75</v>
      </c>
      <c r="B102" s="115" t="s">
        <v>76</v>
      </c>
      <c r="C102" s="272" t="s">
        <v>5</v>
      </c>
      <c r="D102" s="61">
        <v>1</v>
      </c>
      <c r="E102" s="90"/>
      <c r="F102" s="68"/>
      <c r="G102" s="57">
        <f>F102*D102</f>
        <v>0</v>
      </c>
    </row>
    <row r="103" spans="1:7" s="28" customFormat="1" x14ac:dyDescent="0.35">
      <c r="A103" s="43" t="s">
        <v>77</v>
      </c>
      <c r="B103" s="115" t="s">
        <v>78</v>
      </c>
      <c r="C103" s="272" t="s">
        <v>5</v>
      </c>
      <c r="D103" s="61">
        <v>1</v>
      </c>
      <c r="E103" s="90"/>
      <c r="F103" s="68"/>
      <c r="G103" s="57">
        <f t="shared" ref="G103:G124" si="1">F103*D103</f>
        <v>0</v>
      </c>
    </row>
    <row r="104" spans="1:7" s="28" customFormat="1" x14ac:dyDescent="0.35">
      <c r="A104" s="43" t="s">
        <v>79</v>
      </c>
      <c r="B104" s="115" t="s">
        <v>80</v>
      </c>
      <c r="C104" s="272" t="s">
        <v>5</v>
      </c>
      <c r="D104" s="61">
        <v>1</v>
      </c>
      <c r="E104" s="90"/>
      <c r="F104" s="68"/>
      <c r="G104" s="57">
        <f>F104*D104</f>
        <v>0</v>
      </c>
    </row>
    <row r="105" spans="1:7" s="28" customFormat="1" x14ac:dyDescent="0.35">
      <c r="A105" s="88"/>
      <c r="B105" s="89" t="s">
        <v>81</v>
      </c>
      <c r="C105" s="272" t="s">
        <v>5</v>
      </c>
      <c r="D105" s="61">
        <v>6</v>
      </c>
      <c r="E105" s="90"/>
      <c r="F105" s="63"/>
      <c r="G105" s="57">
        <f t="shared" si="1"/>
        <v>0</v>
      </c>
    </row>
    <row r="106" spans="1:7" s="28" customFormat="1" x14ac:dyDescent="0.35">
      <c r="A106" s="88"/>
      <c r="B106" s="89" t="s">
        <v>82</v>
      </c>
      <c r="C106" s="272" t="s">
        <v>5</v>
      </c>
      <c r="D106" s="61">
        <v>12</v>
      </c>
      <c r="E106" s="90"/>
      <c r="F106" s="63"/>
      <c r="G106" s="57">
        <f t="shared" si="1"/>
        <v>0</v>
      </c>
    </row>
    <row r="107" spans="1:7" s="28" customFormat="1" x14ac:dyDescent="0.35">
      <c r="A107" s="88"/>
      <c r="B107" s="89" t="s">
        <v>83</v>
      </c>
      <c r="C107" s="272" t="s">
        <v>5</v>
      </c>
      <c r="D107" s="61">
        <v>3</v>
      </c>
      <c r="E107" s="90"/>
      <c r="F107" s="63"/>
      <c r="G107" s="57">
        <f t="shared" si="1"/>
        <v>0</v>
      </c>
    </row>
    <row r="108" spans="1:7" s="28" customFormat="1" x14ac:dyDescent="0.35">
      <c r="A108" s="88"/>
      <c r="B108" s="89" t="s">
        <v>84</v>
      </c>
      <c r="C108" s="272" t="s">
        <v>5</v>
      </c>
      <c r="D108" s="61">
        <v>3</v>
      </c>
      <c r="E108" s="90"/>
      <c r="F108" s="63"/>
      <c r="G108" s="57">
        <f t="shared" si="1"/>
        <v>0</v>
      </c>
    </row>
    <row r="109" spans="1:7" s="28" customFormat="1" x14ac:dyDescent="0.35">
      <c r="A109" s="88"/>
      <c r="B109" s="89" t="s">
        <v>85</v>
      </c>
      <c r="C109" s="272" t="s">
        <v>5</v>
      </c>
      <c r="D109" s="61">
        <v>3</v>
      </c>
      <c r="E109" s="90"/>
      <c r="F109" s="63"/>
      <c r="G109" s="57">
        <f t="shared" si="1"/>
        <v>0</v>
      </c>
    </row>
    <row r="110" spans="1:7" s="28" customFormat="1" x14ac:dyDescent="0.35">
      <c r="A110" s="88"/>
      <c r="B110" s="89" t="s">
        <v>86</v>
      </c>
      <c r="C110" s="272" t="s">
        <v>5</v>
      </c>
      <c r="D110" s="61">
        <v>3</v>
      </c>
      <c r="E110" s="90"/>
      <c r="F110" s="63"/>
      <c r="G110" s="57">
        <f t="shared" si="1"/>
        <v>0</v>
      </c>
    </row>
    <row r="111" spans="1:7" s="28" customFormat="1" x14ac:dyDescent="0.35">
      <c r="A111" s="88"/>
      <c r="B111" s="89" t="s">
        <v>87</v>
      </c>
      <c r="C111" s="272" t="s">
        <v>5</v>
      </c>
      <c r="D111" s="61">
        <v>3</v>
      </c>
      <c r="E111" s="90"/>
      <c r="F111" s="63"/>
      <c r="G111" s="57">
        <f t="shared" si="1"/>
        <v>0</v>
      </c>
    </row>
    <row r="112" spans="1:7" s="28" customFormat="1" x14ac:dyDescent="0.35">
      <c r="A112" s="88"/>
      <c r="B112" s="89" t="s">
        <v>24</v>
      </c>
      <c r="C112" s="272" t="s">
        <v>5</v>
      </c>
      <c r="D112" s="61">
        <v>3</v>
      </c>
      <c r="E112" s="90"/>
      <c r="F112" s="63"/>
      <c r="G112" s="57">
        <f t="shared" si="1"/>
        <v>0</v>
      </c>
    </row>
    <row r="113" spans="1:7" s="28" customFormat="1" x14ac:dyDescent="0.35">
      <c r="A113" s="88"/>
      <c r="B113" s="89" t="s">
        <v>88</v>
      </c>
      <c r="C113" s="272" t="s">
        <v>5</v>
      </c>
      <c r="D113" s="61">
        <v>3</v>
      </c>
      <c r="E113" s="90"/>
      <c r="F113" s="63"/>
      <c r="G113" s="57">
        <f>F113*D113</f>
        <v>0</v>
      </c>
    </row>
    <row r="114" spans="1:7" s="28" customFormat="1" x14ac:dyDescent="0.35">
      <c r="A114" s="88"/>
      <c r="B114" s="89"/>
      <c r="C114" s="272"/>
      <c r="D114" s="61"/>
      <c r="E114" s="90"/>
      <c r="F114" s="56"/>
      <c r="G114" s="57">
        <f t="shared" si="1"/>
        <v>0</v>
      </c>
    </row>
    <row r="115" spans="1:7" s="28" customFormat="1" x14ac:dyDescent="0.35">
      <c r="A115" s="43"/>
      <c r="B115" s="44" t="s">
        <v>57</v>
      </c>
      <c r="C115" s="274"/>
      <c r="D115" s="54"/>
      <c r="E115" s="55"/>
      <c r="F115" s="56"/>
      <c r="G115" s="57">
        <f t="shared" si="1"/>
        <v>0</v>
      </c>
    </row>
    <row r="116" spans="1:7" s="28" customFormat="1" ht="26" x14ac:dyDescent="0.35">
      <c r="A116" s="88"/>
      <c r="B116" s="86" t="s">
        <v>58</v>
      </c>
      <c r="C116" s="272" t="s">
        <v>40</v>
      </c>
      <c r="D116" s="61">
        <v>170</v>
      </c>
      <c r="E116" s="90"/>
      <c r="F116" s="63"/>
      <c r="G116" s="57">
        <f t="shared" si="1"/>
        <v>0</v>
      </c>
    </row>
    <row r="117" spans="1:7" s="28" customFormat="1" x14ac:dyDescent="0.35">
      <c r="A117" s="88"/>
      <c r="B117" s="110" t="s">
        <v>59</v>
      </c>
      <c r="C117" s="272" t="s">
        <v>40</v>
      </c>
      <c r="D117" s="61"/>
      <c r="E117" s="90"/>
      <c r="F117" s="56"/>
      <c r="G117" s="57">
        <f t="shared" si="1"/>
        <v>0</v>
      </c>
    </row>
    <row r="118" spans="1:7" s="28" customFormat="1" x14ac:dyDescent="0.35">
      <c r="A118" s="88"/>
      <c r="B118" s="110" t="s">
        <v>60</v>
      </c>
      <c r="C118" s="272" t="s">
        <v>40</v>
      </c>
      <c r="D118" s="61"/>
      <c r="E118" s="90"/>
      <c r="F118" s="56"/>
      <c r="G118" s="57">
        <f t="shared" si="1"/>
        <v>0</v>
      </c>
    </row>
    <row r="119" spans="1:7" s="28" customFormat="1" x14ac:dyDescent="0.35">
      <c r="A119" s="88"/>
      <c r="B119" s="110" t="s">
        <v>61</v>
      </c>
      <c r="C119" s="272" t="s">
        <v>40</v>
      </c>
      <c r="D119" s="61"/>
      <c r="E119" s="90"/>
      <c r="F119" s="56"/>
      <c r="G119" s="57">
        <f t="shared" si="1"/>
        <v>0</v>
      </c>
    </row>
    <row r="120" spans="1:7" s="28" customFormat="1" x14ac:dyDescent="0.35">
      <c r="A120" s="88"/>
      <c r="B120" s="110" t="s">
        <v>89</v>
      </c>
      <c r="C120" s="272" t="s">
        <v>40</v>
      </c>
      <c r="D120" s="61"/>
      <c r="E120" s="90"/>
      <c r="F120" s="56"/>
      <c r="G120" s="57">
        <f t="shared" si="1"/>
        <v>0</v>
      </c>
    </row>
    <row r="121" spans="1:7" s="28" customFormat="1" x14ac:dyDescent="0.35">
      <c r="A121" s="88"/>
      <c r="B121" s="110" t="s">
        <v>90</v>
      </c>
      <c r="C121" s="272" t="s">
        <v>40</v>
      </c>
      <c r="D121" s="61"/>
      <c r="E121" s="90"/>
      <c r="F121" s="56"/>
      <c r="G121" s="57">
        <f t="shared" si="1"/>
        <v>0</v>
      </c>
    </row>
    <row r="122" spans="1:7" s="28" customFormat="1" x14ac:dyDescent="0.35">
      <c r="A122" s="88"/>
      <c r="B122" s="110" t="s">
        <v>91</v>
      </c>
      <c r="C122" s="272" t="s">
        <v>40</v>
      </c>
      <c r="D122" s="61"/>
      <c r="E122" s="90"/>
      <c r="F122" s="56"/>
      <c r="G122" s="57">
        <f t="shared" si="1"/>
        <v>0</v>
      </c>
    </row>
    <row r="123" spans="1:7" s="28" customFormat="1" x14ac:dyDescent="0.35">
      <c r="A123" s="88"/>
      <c r="B123" s="110" t="s">
        <v>62</v>
      </c>
      <c r="C123" s="272" t="s">
        <v>5</v>
      </c>
      <c r="D123" s="61">
        <v>7</v>
      </c>
      <c r="E123" s="90"/>
      <c r="F123" s="56"/>
      <c r="G123" s="57">
        <f t="shared" si="1"/>
        <v>0</v>
      </c>
    </row>
    <row r="124" spans="1:7" s="28" customFormat="1" x14ac:dyDescent="0.35">
      <c r="A124" s="88"/>
      <c r="B124" s="110" t="s">
        <v>92</v>
      </c>
      <c r="C124" s="272" t="s">
        <v>5</v>
      </c>
      <c r="D124" s="61">
        <v>3</v>
      </c>
      <c r="E124" s="90"/>
      <c r="F124" s="56"/>
      <c r="G124" s="57">
        <f t="shared" si="1"/>
        <v>0</v>
      </c>
    </row>
    <row r="125" spans="1:7" s="28" customFormat="1" x14ac:dyDescent="0.35">
      <c r="A125" s="88"/>
      <c r="B125" s="110"/>
      <c r="C125" s="272"/>
      <c r="D125" s="61"/>
      <c r="E125" s="90"/>
      <c r="F125" s="56"/>
      <c r="G125" s="57"/>
    </row>
    <row r="126" spans="1:7" s="28" customFormat="1" x14ac:dyDescent="0.35">
      <c r="A126" s="43"/>
      <c r="B126" s="111" t="s">
        <v>63</v>
      </c>
      <c r="C126" s="274"/>
      <c r="D126" s="43"/>
      <c r="E126" s="55"/>
      <c r="F126" s="56"/>
      <c r="G126" s="57">
        <f>F126*D126</f>
        <v>0</v>
      </c>
    </row>
    <row r="127" spans="1:7" s="28" customFormat="1" ht="26" x14ac:dyDescent="0.35">
      <c r="A127" s="88"/>
      <c r="B127" s="86" t="s">
        <v>65</v>
      </c>
      <c r="C127" s="272" t="s">
        <v>5</v>
      </c>
      <c r="D127" s="61">
        <v>7</v>
      </c>
      <c r="E127" s="90"/>
      <c r="F127" s="63"/>
      <c r="G127" s="57">
        <f>F127*D127</f>
        <v>0</v>
      </c>
    </row>
    <row r="128" spans="1:7" s="28" customFormat="1" x14ac:dyDescent="0.35">
      <c r="A128" s="88"/>
      <c r="B128" s="115"/>
      <c r="C128" s="272"/>
      <c r="D128" s="61"/>
      <c r="E128" s="90"/>
      <c r="F128" s="56"/>
      <c r="G128" s="57"/>
    </row>
    <row r="129" spans="1:7" s="28" customFormat="1" x14ac:dyDescent="0.35">
      <c r="A129" s="76"/>
      <c r="B129" s="91" t="s">
        <v>93</v>
      </c>
      <c r="C129" s="276" t="s">
        <v>35</v>
      </c>
      <c r="D129" s="78" t="s">
        <v>36</v>
      </c>
      <c r="E129" s="79"/>
      <c r="F129" s="80"/>
      <c r="G129" s="81">
        <f>SUM(G99:G128)</f>
        <v>0</v>
      </c>
    </row>
    <row r="130" spans="1:7" s="28" customFormat="1" x14ac:dyDescent="0.35">
      <c r="A130" s="61"/>
      <c r="B130" s="89"/>
      <c r="C130" s="272"/>
      <c r="D130" s="61"/>
      <c r="E130" s="90"/>
      <c r="F130" s="56"/>
      <c r="G130" s="141"/>
    </row>
    <row r="131" spans="1:7" s="28" customFormat="1" ht="12.75" customHeight="1" x14ac:dyDescent="0.35">
      <c r="A131" s="49"/>
      <c r="B131" s="50" t="s">
        <v>94</v>
      </c>
      <c r="C131" s="273"/>
      <c r="D131" s="297"/>
      <c r="E131" s="51"/>
      <c r="F131" s="51"/>
      <c r="G131" s="52"/>
    </row>
    <row r="132" spans="1:7" s="28" customFormat="1" x14ac:dyDescent="0.35">
      <c r="A132" s="88"/>
      <c r="B132" s="142"/>
      <c r="C132" s="272"/>
      <c r="D132" s="88"/>
      <c r="E132" s="90"/>
      <c r="F132" s="143"/>
      <c r="G132" s="141"/>
    </row>
    <row r="133" spans="1:7" s="28" customFormat="1" x14ac:dyDescent="0.35">
      <c r="A133" s="43"/>
      <c r="B133" s="111" t="s">
        <v>95</v>
      </c>
      <c r="C133" s="274"/>
      <c r="D133" s="43"/>
      <c r="E133" s="55"/>
      <c r="F133" s="143"/>
      <c r="G133" s="141"/>
    </row>
    <row r="134" spans="1:7" s="28" customFormat="1" x14ac:dyDescent="0.35">
      <c r="A134" s="88"/>
      <c r="B134" s="112" t="s">
        <v>74</v>
      </c>
      <c r="C134" s="272"/>
      <c r="D134" s="88"/>
      <c r="E134" s="90"/>
      <c r="F134" s="143"/>
      <c r="G134" s="141"/>
    </row>
    <row r="135" spans="1:7" s="28" customFormat="1" x14ac:dyDescent="0.35">
      <c r="A135" s="43" t="s">
        <v>96</v>
      </c>
      <c r="B135" s="144" t="s">
        <v>97</v>
      </c>
      <c r="C135" s="272" t="s">
        <v>5</v>
      </c>
      <c r="D135" s="61">
        <v>1</v>
      </c>
      <c r="E135" s="90"/>
      <c r="F135" s="63"/>
      <c r="G135" s="57">
        <f>F135*D135</f>
        <v>0</v>
      </c>
    </row>
    <row r="136" spans="1:7" s="28" customFormat="1" x14ac:dyDescent="0.35">
      <c r="A136" s="43" t="s">
        <v>98</v>
      </c>
      <c r="B136" s="144" t="s">
        <v>99</v>
      </c>
      <c r="C136" s="272" t="s">
        <v>5</v>
      </c>
      <c r="D136" s="61">
        <v>1</v>
      </c>
      <c r="E136" s="90"/>
      <c r="F136" s="63"/>
      <c r="G136" s="57">
        <f>F136*D136</f>
        <v>0</v>
      </c>
    </row>
    <row r="137" spans="1:7" s="28" customFormat="1" x14ac:dyDescent="0.35">
      <c r="A137" s="43" t="s">
        <v>100</v>
      </c>
      <c r="B137" s="144" t="s">
        <v>101</v>
      </c>
      <c r="C137" s="272" t="s">
        <v>5</v>
      </c>
      <c r="D137" s="61">
        <v>1</v>
      </c>
      <c r="E137" s="90"/>
      <c r="F137" s="68"/>
      <c r="G137" s="57">
        <f>F137*D137</f>
        <v>0</v>
      </c>
    </row>
    <row r="138" spans="1:7" s="28" customFormat="1" x14ac:dyDescent="0.35">
      <c r="A138" s="88"/>
      <c r="B138" s="142" t="s">
        <v>81</v>
      </c>
      <c r="C138" s="272" t="s">
        <v>5</v>
      </c>
      <c r="D138" s="61">
        <v>6</v>
      </c>
      <c r="E138" s="90"/>
      <c r="F138" s="63"/>
      <c r="G138" s="57">
        <f t="shared" ref="G138:G161" si="2">F138*D138</f>
        <v>0</v>
      </c>
    </row>
    <row r="139" spans="1:7" s="28" customFormat="1" x14ac:dyDescent="0.35">
      <c r="A139" s="88"/>
      <c r="B139" s="142" t="s">
        <v>82</v>
      </c>
      <c r="C139" s="272" t="s">
        <v>5</v>
      </c>
      <c r="D139" s="61">
        <v>12</v>
      </c>
      <c r="E139" s="90"/>
      <c r="F139" s="63"/>
      <c r="G139" s="57">
        <f t="shared" si="2"/>
        <v>0</v>
      </c>
    </row>
    <row r="140" spans="1:7" s="28" customFormat="1" x14ac:dyDescent="0.35">
      <c r="A140" s="88"/>
      <c r="B140" s="142" t="s">
        <v>83</v>
      </c>
      <c r="C140" s="272" t="s">
        <v>5</v>
      </c>
      <c r="D140" s="61">
        <v>3</v>
      </c>
      <c r="E140" s="90"/>
      <c r="F140" s="63"/>
      <c r="G140" s="57">
        <f t="shared" si="2"/>
        <v>0</v>
      </c>
    </row>
    <row r="141" spans="1:7" s="28" customFormat="1" x14ac:dyDescent="0.35">
      <c r="A141" s="88"/>
      <c r="B141" s="142" t="s">
        <v>85</v>
      </c>
      <c r="C141" s="272" t="s">
        <v>5</v>
      </c>
      <c r="D141" s="61">
        <v>3</v>
      </c>
      <c r="E141" s="90"/>
      <c r="F141" s="63"/>
      <c r="G141" s="57">
        <f t="shared" si="2"/>
        <v>0</v>
      </c>
    </row>
    <row r="142" spans="1:7" s="28" customFormat="1" x14ac:dyDescent="0.35">
      <c r="A142" s="88"/>
      <c r="B142" s="142" t="s">
        <v>86</v>
      </c>
      <c r="C142" s="272" t="s">
        <v>5</v>
      </c>
      <c r="D142" s="61">
        <v>3</v>
      </c>
      <c r="E142" s="90"/>
      <c r="F142" s="63"/>
      <c r="G142" s="57">
        <f t="shared" si="2"/>
        <v>0</v>
      </c>
    </row>
    <row r="143" spans="1:7" s="28" customFormat="1" x14ac:dyDescent="0.35">
      <c r="A143" s="88"/>
      <c r="B143" s="142" t="s">
        <v>24</v>
      </c>
      <c r="C143" s="272" t="s">
        <v>5</v>
      </c>
      <c r="D143" s="61">
        <v>3</v>
      </c>
      <c r="E143" s="90"/>
      <c r="F143" s="63"/>
      <c r="G143" s="57">
        <f t="shared" si="2"/>
        <v>0</v>
      </c>
    </row>
    <row r="144" spans="1:7" s="28" customFormat="1" x14ac:dyDescent="0.35">
      <c r="A144" s="88"/>
      <c r="B144" s="144"/>
      <c r="C144" s="272"/>
      <c r="D144" s="88"/>
      <c r="E144" s="90"/>
      <c r="F144" s="56"/>
      <c r="G144" s="57">
        <f t="shared" si="2"/>
        <v>0</v>
      </c>
    </row>
    <row r="145" spans="1:7" s="28" customFormat="1" x14ac:dyDescent="0.35">
      <c r="A145" s="43"/>
      <c r="B145" s="111" t="s">
        <v>102</v>
      </c>
      <c r="C145" s="274"/>
      <c r="D145" s="43"/>
      <c r="E145" s="55"/>
      <c r="F145" s="56"/>
      <c r="G145" s="57">
        <f t="shared" si="2"/>
        <v>0</v>
      </c>
    </row>
    <row r="146" spans="1:7" s="28" customFormat="1" x14ac:dyDescent="0.35">
      <c r="A146" s="88"/>
      <c r="B146" s="142" t="s">
        <v>103</v>
      </c>
      <c r="C146" s="272" t="s">
        <v>5</v>
      </c>
      <c r="D146" s="61">
        <v>3</v>
      </c>
      <c r="E146" s="90"/>
      <c r="F146" s="63"/>
      <c r="G146" s="57">
        <f t="shared" si="2"/>
        <v>0</v>
      </c>
    </row>
    <row r="147" spans="1:7" s="28" customFormat="1" x14ac:dyDescent="0.35">
      <c r="A147" s="88"/>
      <c r="B147" s="142"/>
      <c r="C147" s="272"/>
      <c r="D147" s="61"/>
      <c r="E147" s="90"/>
      <c r="F147" s="63"/>
      <c r="G147" s="57">
        <f t="shared" si="2"/>
        <v>0</v>
      </c>
    </row>
    <row r="148" spans="1:7" s="28" customFormat="1" x14ac:dyDescent="0.35">
      <c r="A148" s="43"/>
      <c r="B148" s="111" t="s">
        <v>57</v>
      </c>
      <c r="C148" s="274"/>
      <c r="D148" s="43"/>
      <c r="E148" s="55"/>
      <c r="F148" s="56"/>
      <c r="G148" s="57">
        <f t="shared" si="2"/>
        <v>0</v>
      </c>
    </row>
    <row r="149" spans="1:7" s="28" customFormat="1" ht="26" x14ac:dyDescent="0.35">
      <c r="A149" s="88"/>
      <c r="B149" s="112" t="s">
        <v>58</v>
      </c>
      <c r="C149" s="272" t="s">
        <v>40</v>
      </c>
      <c r="D149" s="61">
        <v>125</v>
      </c>
      <c r="E149" s="90"/>
      <c r="F149" s="63"/>
      <c r="G149" s="57">
        <f t="shared" si="2"/>
        <v>0</v>
      </c>
    </row>
    <row r="150" spans="1:7" s="28" customFormat="1" x14ac:dyDescent="0.35">
      <c r="A150" s="88"/>
      <c r="B150" s="113" t="s">
        <v>59</v>
      </c>
      <c r="C150" s="272" t="s">
        <v>40</v>
      </c>
      <c r="D150" s="88"/>
      <c r="E150" s="90"/>
      <c r="F150" s="56"/>
      <c r="G150" s="57">
        <f t="shared" si="2"/>
        <v>0</v>
      </c>
    </row>
    <row r="151" spans="1:7" s="28" customFormat="1" x14ac:dyDescent="0.35">
      <c r="A151" s="88"/>
      <c r="B151" s="113" t="s">
        <v>60</v>
      </c>
      <c r="C151" s="272" t="s">
        <v>40</v>
      </c>
      <c r="D151" s="88"/>
      <c r="E151" s="90"/>
      <c r="F151" s="56"/>
      <c r="G151" s="57">
        <f t="shared" si="2"/>
        <v>0</v>
      </c>
    </row>
    <row r="152" spans="1:7" s="28" customFormat="1" x14ac:dyDescent="0.35">
      <c r="A152" s="88"/>
      <c r="B152" s="113" t="s">
        <v>61</v>
      </c>
      <c r="C152" s="272" t="s">
        <v>40</v>
      </c>
      <c r="D152" s="88"/>
      <c r="E152" s="90"/>
      <c r="F152" s="56"/>
      <c r="G152" s="57">
        <f t="shared" si="2"/>
        <v>0</v>
      </c>
    </row>
    <row r="153" spans="1:7" s="28" customFormat="1" x14ac:dyDescent="0.35">
      <c r="A153" s="88"/>
      <c r="B153" s="113" t="s">
        <v>89</v>
      </c>
      <c r="C153" s="272" t="s">
        <v>40</v>
      </c>
      <c r="D153" s="88"/>
      <c r="E153" s="90"/>
      <c r="F153" s="56"/>
      <c r="G153" s="57">
        <f t="shared" si="2"/>
        <v>0</v>
      </c>
    </row>
    <row r="154" spans="1:7" s="28" customFormat="1" ht="13.5" thickBot="1" x14ac:dyDescent="0.4">
      <c r="A154" s="136"/>
      <c r="B154" s="149" t="s">
        <v>90</v>
      </c>
      <c r="C154" s="284" t="s">
        <v>40</v>
      </c>
      <c r="D154" s="136"/>
      <c r="E154" s="104"/>
      <c r="F154" s="150"/>
      <c r="G154" s="139">
        <f t="shared" si="2"/>
        <v>0</v>
      </c>
    </row>
    <row r="155" spans="1:7" s="28" customFormat="1" x14ac:dyDescent="0.35">
      <c r="A155" s="145"/>
      <c r="B155" s="151" t="s">
        <v>91</v>
      </c>
      <c r="C155" s="280" t="s">
        <v>40</v>
      </c>
      <c r="D155" s="145"/>
      <c r="E155" s="108"/>
      <c r="F155" s="140"/>
      <c r="G155" s="109">
        <f t="shared" si="2"/>
        <v>0</v>
      </c>
    </row>
    <row r="156" spans="1:7" s="28" customFormat="1" x14ac:dyDescent="0.35">
      <c r="A156" s="88"/>
      <c r="B156" s="114" t="s">
        <v>62</v>
      </c>
      <c r="C156" s="272" t="s">
        <v>5</v>
      </c>
      <c r="D156" s="61">
        <v>3</v>
      </c>
      <c r="E156" s="90"/>
      <c r="F156" s="63"/>
      <c r="G156" s="57">
        <f t="shared" si="2"/>
        <v>0</v>
      </c>
    </row>
    <row r="157" spans="1:7" s="28" customFormat="1" x14ac:dyDescent="0.35">
      <c r="A157" s="88"/>
      <c r="B157" s="114" t="s">
        <v>92</v>
      </c>
      <c r="C157" s="272" t="s">
        <v>5</v>
      </c>
      <c r="D157" s="61">
        <v>3</v>
      </c>
      <c r="E157" s="90"/>
      <c r="F157" s="63"/>
      <c r="G157" s="57">
        <f t="shared" si="2"/>
        <v>0</v>
      </c>
    </row>
    <row r="158" spans="1:7" s="28" customFormat="1" x14ac:dyDescent="0.35">
      <c r="A158" s="88"/>
      <c r="B158" s="114"/>
      <c r="C158" s="272"/>
      <c r="D158" s="88"/>
      <c r="E158" s="90"/>
      <c r="F158" s="56"/>
      <c r="G158" s="57">
        <f t="shared" si="2"/>
        <v>0</v>
      </c>
    </row>
    <row r="159" spans="1:7" s="28" customFormat="1" x14ac:dyDescent="0.35">
      <c r="A159" s="43"/>
      <c r="B159" s="111" t="s">
        <v>63</v>
      </c>
      <c r="C159" s="274"/>
      <c r="D159" s="43"/>
      <c r="E159" s="55"/>
      <c r="F159" s="56"/>
      <c r="G159" s="57">
        <f t="shared" si="2"/>
        <v>0</v>
      </c>
    </row>
    <row r="160" spans="1:7" s="28" customFormat="1" x14ac:dyDescent="0.35">
      <c r="A160" s="88"/>
      <c r="B160" s="112" t="s">
        <v>104</v>
      </c>
      <c r="C160" s="272" t="s">
        <v>5</v>
      </c>
      <c r="D160" s="61">
        <v>24</v>
      </c>
      <c r="E160" s="90"/>
      <c r="F160" s="63"/>
      <c r="G160" s="57">
        <f t="shared" si="2"/>
        <v>0</v>
      </c>
    </row>
    <row r="161" spans="1:7" s="28" customFormat="1" x14ac:dyDescent="0.35">
      <c r="A161" s="88"/>
      <c r="B161" s="112" t="s">
        <v>105</v>
      </c>
      <c r="C161" s="272" t="s">
        <v>5</v>
      </c>
      <c r="D161" s="61">
        <v>3</v>
      </c>
      <c r="E161" s="90"/>
      <c r="F161" s="63"/>
      <c r="G161" s="57">
        <f t="shared" si="2"/>
        <v>0</v>
      </c>
    </row>
    <row r="162" spans="1:7" s="28" customFormat="1" x14ac:dyDescent="0.35">
      <c r="A162" s="88"/>
      <c r="B162" s="142"/>
      <c r="C162" s="272"/>
      <c r="D162" s="88"/>
      <c r="E162" s="90"/>
      <c r="F162" s="143"/>
      <c r="G162" s="141"/>
    </row>
    <row r="163" spans="1:7" s="28" customFormat="1" x14ac:dyDescent="0.35">
      <c r="A163" s="76"/>
      <c r="B163" s="91" t="s">
        <v>106</v>
      </c>
      <c r="C163" s="276" t="s">
        <v>35</v>
      </c>
      <c r="D163" s="78" t="s">
        <v>36</v>
      </c>
      <c r="E163" s="79"/>
      <c r="F163" s="80"/>
      <c r="G163" s="81">
        <f>SUM(G132:G162)</f>
        <v>0</v>
      </c>
    </row>
    <row r="164" spans="1:7" s="28" customFormat="1" x14ac:dyDescent="0.35">
      <c r="A164" s="61"/>
      <c r="B164" s="89"/>
      <c r="C164" s="272"/>
      <c r="D164" s="61"/>
      <c r="E164" s="90"/>
      <c r="F164" s="56"/>
      <c r="G164" s="57"/>
    </row>
    <row r="165" spans="1:7" s="28" customFormat="1" ht="12.75" customHeight="1" x14ac:dyDescent="0.35">
      <c r="A165" s="49"/>
      <c r="B165" s="50" t="s">
        <v>107</v>
      </c>
      <c r="C165" s="273"/>
      <c r="D165" s="297"/>
      <c r="E165" s="51"/>
      <c r="F165" s="51"/>
      <c r="G165" s="52"/>
    </row>
    <row r="166" spans="1:7" s="28" customFormat="1" x14ac:dyDescent="0.35">
      <c r="A166" s="88"/>
      <c r="B166" s="142"/>
      <c r="C166" s="272"/>
      <c r="D166" s="88"/>
      <c r="E166" s="90"/>
      <c r="F166" s="143"/>
      <c r="G166" s="141"/>
    </row>
    <row r="167" spans="1:7" s="28" customFormat="1" x14ac:dyDescent="0.35">
      <c r="A167" s="43"/>
      <c r="B167" s="111" t="s">
        <v>95</v>
      </c>
      <c r="C167" s="274"/>
      <c r="D167" s="43"/>
      <c r="E167" s="55"/>
      <c r="F167" s="143"/>
      <c r="G167" s="141"/>
    </row>
    <row r="168" spans="1:7" s="28" customFormat="1" x14ac:dyDescent="0.35">
      <c r="A168" s="88"/>
      <c r="B168" s="112" t="s">
        <v>74</v>
      </c>
      <c r="C168" s="272"/>
      <c r="D168" s="88"/>
      <c r="E168" s="90"/>
      <c r="F168" s="143"/>
      <c r="G168" s="141"/>
    </row>
    <row r="169" spans="1:7" s="28" customFormat="1" x14ac:dyDescent="0.35">
      <c r="A169" s="43" t="s">
        <v>108</v>
      </c>
      <c r="B169" s="144" t="s">
        <v>109</v>
      </c>
      <c r="C169" s="272" t="s">
        <v>5</v>
      </c>
      <c r="D169" s="61">
        <v>1</v>
      </c>
      <c r="E169" s="90"/>
      <c r="F169" s="68"/>
      <c r="G169" s="57">
        <f>F169*D169</f>
        <v>0</v>
      </c>
    </row>
    <row r="170" spans="1:7" s="28" customFormat="1" x14ac:dyDescent="0.35">
      <c r="A170" s="43" t="s">
        <v>110</v>
      </c>
      <c r="B170" s="144" t="s">
        <v>111</v>
      </c>
      <c r="C170" s="272" t="s">
        <v>5</v>
      </c>
      <c r="D170" s="61">
        <v>1</v>
      </c>
      <c r="E170" s="90"/>
      <c r="F170" s="68"/>
      <c r="G170" s="57">
        <f>F170*D170</f>
        <v>0</v>
      </c>
    </row>
    <row r="171" spans="1:7" s="28" customFormat="1" x14ac:dyDescent="0.35">
      <c r="A171" s="88"/>
      <c r="B171" s="142" t="s">
        <v>81</v>
      </c>
      <c r="C171" s="272" t="s">
        <v>5</v>
      </c>
      <c r="D171" s="61">
        <v>2</v>
      </c>
      <c r="E171" s="90"/>
      <c r="F171" s="63"/>
      <c r="G171" s="57">
        <f t="shared" ref="G171:G194" si="3">F171*D171</f>
        <v>0</v>
      </c>
    </row>
    <row r="172" spans="1:7" s="28" customFormat="1" x14ac:dyDescent="0.35">
      <c r="A172" s="88"/>
      <c r="B172" s="142" t="s">
        <v>82</v>
      </c>
      <c r="C172" s="272" t="s">
        <v>5</v>
      </c>
      <c r="D172" s="61">
        <v>8</v>
      </c>
      <c r="E172" s="90"/>
      <c r="F172" s="63"/>
      <c r="G172" s="57">
        <f t="shared" si="3"/>
        <v>0</v>
      </c>
    </row>
    <row r="173" spans="1:7" s="28" customFormat="1" x14ac:dyDescent="0.35">
      <c r="A173" s="88"/>
      <c r="B173" s="142" t="s">
        <v>83</v>
      </c>
      <c r="C173" s="272" t="s">
        <v>5</v>
      </c>
      <c r="D173" s="61">
        <v>2</v>
      </c>
      <c r="E173" s="90"/>
      <c r="F173" s="63"/>
      <c r="G173" s="57">
        <f t="shared" si="3"/>
        <v>0</v>
      </c>
    </row>
    <row r="174" spans="1:7" s="28" customFormat="1" x14ac:dyDescent="0.35">
      <c r="A174" s="88"/>
      <c r="B174" s="142" t="s">
        <v>85</v>
      </c>
      <c r="C174" s="272" t="s">
        <v>5</v>
      </c>
      <c r="D174" s="61">
        <v>2</v>
      </c>
      <c r="E174" s="90"/>
      <c r="F174" s="63"/>
      <c r="G174" s="57">
        <f t="shared" si="3"/>
        <v>0</v>
      </c>
    </row>
    <row r="175" spans="1:7" s="28" customFormat="1" x14ac:dyDescent="0.35">
      <c r="A175" s="88"/>
      <c r="B175" s="142" t="s">
        <v>86</v>
      </c>
      <c r="C175" s="272" t="s">
        <v>5</v>
      </c>
      <c r="D175" s="61">
        <v>2</v>
      </c>
      <c r="E175" s="90"/>
      <c r="F175" s="63"/>
      <c r="G175" s="57">
        <f t="shared" si="3"/>
        <v>0</v>
      </c>
    </row>
    <row r="176" spans="1:7" s="28" customFormat="1" x14ac:dyDescent="0.35">
      <c r="A176" s="88"/>
      <c r="B176" s="142" t="s">
        <v>24</v>
      </c>
      <c r="C176" s="272" t="s">
        <v>5</v>
      </c>
      <c r="D176" s="61">
        <v>2</v>
      </c>
      <c r="E176" s="90"/>
      <c r="F176" s="63"/>
      <c r="G176" s="57">
        <f t="shared" si="3"/>
        <v>0</v>
      </c>
    </row>
    <row r="177" spans="1:7" s="28" customFormat="1" x14ac:dyDescent="0.35">
      <c r="A177" s="88"/>
      <c r="B177" s="144"/>
      <c r="C177" s="272"/>
      <c r="D177" s="88"/>
      <c r="E177" s="90"/>
      <c r="F177" s="56"/>
      <c r="G177" s="57">
        <f t="shared" si="3"/>
        <v>0</v>
      </c>
    </row>
    <row r="178" spans="1:7" s="28" customFormat="1" x14ac:dyDescent="0.35">
      <c r="A178" s="43"/>
      <c r="B178" s="111" t="s">
        <v>102</v>
      </c>
      <c r="C178" s="274"/>
      <c r="D178" s="43"/>
      <c r="E178" s="55"/>
      <c r="F178" s="56"/>
      <c r="G178" s="57">
        <f t="shared" si="3"/>
        <v>0</v>
      </c>
    </row>
    <row r="179" spans="1:7" s="28" customFormat="1" x14ac:dyDescent="0.35">
      <c r="A179" s="88"/>
      <c r="B179" s="142" t="s">
        <v>103</v>
      </c>
      <c r="C179" s="272" t="s">
        <v>5</v>
      </c>
      <c r="D179" s="61">
        <v>4</v>
      </c>
      <c r="E179" s="90"/>
      <c r="F179" s="63"/>
      <c r="G179" s="57">
        <f t="shared" si="3"/>
        <v>0</v>
      </c>
    </row>
    <row r="180" spans="1:7" s="28" customFormat="1" x14ac:dyDescent="0.35">
      <c r="A180" s="88"/>
      <c r="B180" s="142"/>
      <c r="C180" s="272"/>
      <c r="D180" s="61"/>
      <c r="E180" s="90"/>
      <c r="F180" s="63"/>
      <c r="G180" s="57">
        <f t="shared" si="3"/>
        <v>0</v>
      </c>
    </row>
    <row r="181" spans="1:7" s="28" customFormat="1" x14ac:dyDescent="0.35">
      <c r="A181" s="43"/>
      <c r="B181" s="111" t="s">
        <v>57</v>
      </c>
      <c r="C181" s="274"/>
      <c r="D181" s="43"/>
      <c r="E181" s="55"/>
      <c r="F181" s="56"/>
      <c r="G181" s="57">
        <f t="shared" si="3"/>
        <v>0</v>
      </c>
    </row>
    <row r="182" spans="1:7" s="28" customFormat="1" ht="26" x14ac:dyDescent="0.35">
      <c r="A182" s="88"/>
      <c r="B182" s="112" t="s">
        <v>58</v>
      </c>
      <c r="C182" s="272" t="s">
        <v>40</v>
      </c>
      <c r="D182" s="61">
        <v>95</v>
      </c>
      <c r="E182" s="90"/>
      <c r="F182" s="63"/>
      <c r="G182" s="57">
        <f t="shared" si="3"/>
        <v>0</v>
      </c>
    </row>
    <row r="183" spans="1:7" s="28" customFormat="1" x14ac:dyDescent="0.35">
      <c r="A183" s="88"/>
      <c r="B183" s="113" t="s">
        <v>59</v>
      </c>
      <c r="C183" s="272" t="s">
        <v>40</v>
      </c>
      <c r="D183" s="88"/>
      <c r="E183" s="90"/>
      <c r="F183" s="56"/>
      <c r="G183" s="57">
        <f t="shared" si="3"/>
        <v>0</v>
      </c>
    </row>
    <row r="184" spans="1:7" s="28" customFormat="1" x14ac:dyDescent="0.35">
      <c r="A184" s="88"/>
      <c r="B184" s="113" t="s">
        <v>60</v>
      </c>
      <c r="C184" s="272" t="s">
        <v>40</v>
      </c>
      <c r="D184" s="88"/>
      <c r="E184" s="90"/>
      <c r="F184" s="56"/>
      <c r="G184" s="57">
        <f t="shared" si="3"/>
        <v>0</v>
      </c>
    </row>
    <row r="185" spans="1:7" s="28" customFormat="1" x14ac:dyDescent="0.35">
      <c r="A185" s="88"/>
      <c r="B185" s="113" t="s">
        <v>61</v>
      </c>
      <c r="C185" s="272" t="s">
        <v>40</v>
      </c>
      <c r="D185" s="88"/>
      <c r="E185" s="90"/>
      <c r="F185" s="56"/>
      <c r="G185" s="57">
        <f t="shared" si="3"/>
        <v>0</v>
      </c>
    </row>
    <row r="186" spans="1:7" s="28" customFormat="1" x14ac:dyDescent="0.35">
      <c r="A186" s="88"/>
      <c r="B186" s="113" t="s">
        <v>89</v>
      </c>
      <c r="C186" s="272" t="s">
        <v>40</v>
      </c>
      <c r="D186" s="88"/>
      <c r="E186" s="90"/>
      <c r="F186" s="56"/>
      <c r="G186" s="57">
        <f t="shared" si="3"/>
        <v>0</v>
      </c>
    </row>
    <row r="187" spans="1:7" s="28" customFormat="1" x14ac:dyDescent="0.35">
      <c r="A187" s="88"/>
      <c r="B187" s="113" t="s">
        <v>90</v>
      </c>
      <c r="C187" s="272" t="s">
        <v>40</v>
      </c>
      <c r="D187" s="88"/>
      <c r="E187" s="90"/>
      <c r="F187" s="56"/>
      <c r="G187" s="57">
        <f t="shared" si="3"/>
        <v>0</v>
      </c>
    </row>
    <row r="188" spans="1:7" s="28" customFormat="1" x14ac:dyDescent="0.35">
      <c r="A188" s="88"/>
      <c r="B188" s="113" t="s">
        <v>91</v>
      </c>
      <c r="C188" s="272" t="s">
        <v>40</v>
      </c>
      <c r="D188" s="88"/>
      <c r="E188" s="90"/>
      <c r="F188" s="56"/>
      <c r="G188" s="57">
        <f t="shared" si="3"/>
        <v>0</v>
      </c>
    </row>
    <row r="189" spans="1:7" s="28" customFormat="1" x14ac:dyDescent="0.35">
      <c r="A189" s="88"/>
      <c r="B189" s="114" t="s">
        <v>62</v>
      </c>
      <c r="C189" s="272" t="s">
        <v>5</v>
      </c>
      <c r="D189" s="61">
        <v>3</v>
      </c>
      <c r="E189" s="90"/>
      <c r="F189" s="63"/>
      <c r="G189" s="57">
        <f t="shared" si="3"/>
        <v>0</v>
      </c>
    </row>
    <row r="190" spans="1:7" s="28" customFormat="1" x14ac:dyDescent="0.35">
      <c r="A190" s="88"/>
      <c r="B190" s="113" t="s">
        <v>92</v>
      </c>
      <c r="C190" s="272" t="s">
        <v>5</v>
      </c>
      <c r="D190" s="88">
        <v>3</v>
      </c>
      <c r="E190" s="90"/>
      <c r="F190" s="56"/>
      <c r="G190" s="57">
        <f t="shared" si="3"/>
        <v>0</v>
      </c>
    </row>
    <row r="191" spans="1:7" s="28" customFormat="1" x14ac:dyDescent="0.35">
      <c r="A191" s="88"/>
      <c r="B191" s="113"/>
      <c r="C191" s="272"/>
      <c r="D191" s="88"/>
      <c r="E191" s="90"/>
      <c r="F191" s="56"/>
      <c r="G191" s="57">
        <f t="shared" si="3"/>
        <v>0</v>
      </c>
    </row>
    <row r="192" spans="1:7" s="28" customFormat="1" x14ac:dyDescent="0.35">
      <c r="A192" s="43"/>
      <c r="B192" s="111" t="s">
        <v>63</v>
      </c>
      <c r="C192" s="274"/>
      <c r="D192" s="43"/>
      <c r="E192" s="55"/>
      <c r="F192" s="56"/>
      <c r="G192" s="57">
        <f t="shared" si="3"/>
        <v>0</v>
      </c>
    </row>
    <row r="193" spans="1:7" s="28" customFormat="1" x14ac:dyDescent="0.35">
      <c r="A193" s="88"/>
      <c r="B193" s="112" t="s">
        <v>104</v>
      </c>
      <c r="C193" s="272" t="s">
        <v>5</v>
      </c>
      <c r="D193" s="61">
        <v>1</v>
      </c>
      <c r="E193" s="90"/>
      <c r="F193" s="63"/>
      <c r="G193" s="57">
        <f t="shared" si="3"/>
        <v>0</v>
      </c>
    </row>
    <row r="194" spans="1:7" s="28" customFormat="1" x14ac:dyDescent="0.35">
      <c r="A194" s="88"/>
      <c r="B194" s="112" t="s">
        <v>105</v>
      </c>
      <c r="C194" s="272" t="s">
        <v>5</v>
      </c>
      <c r="D194" s="61">
        <v>20</v>
      </c>
      <c r="E194" s="90"/>
      <c r="F194" s="63"/>
      <c r="G194" s="57">
        <f t="shared" si="3"/>
        <v>0</v>
      </c>
    </row>
    <row r="195" spans="1:7" s="28" customFormat="1" x14ac:dyDescent="0.35">
      <c r="A195" s="88"/>
      <c r="B195" s="142"/>
      <c r="C195" s="272"/>
      <c r="D195" s="88"/>
      <c r="E195" s="90"/>
      <c r="F195" s="143"/>
      <c r="G195" s="141"/>
    </row>
    <row r="196" spans="1:7" s="28" customFormat="1" x14ac:dyDescent="0.35">
      <c r="A196" s="76"/>
      <c r="B196" s="91" t="s">
        <v>112</v>
      </c>
      <c r="C196" s="276" t="s">
        <v>35</v>
      </c>
      <c r="D196" s="78" t="s">
        <v>36</v>
      </c>
      <c r="E196" s="79"/>
      <c r="F196" s="80"/>
      <c r="G196" s="81">
        <f>SUM(G166:G195)</f>
        <v>0</v>
      </c>
    </row>
    <row r="197" spans="1:7" s="28" customFormat="1" x14ac:dyDescent="0.35">
      <c r="A197" s="61"/>
      <c r="B197" s="89"/>
      <c r="C197" s="272"/>
      <c r="D197" s="61"/>
      <c r="E197" s="90"/>
      <c r="F197" s="56"/>
      <c r="G197" s="57"/>
    </row>
    <row r="198" spans="1:7" s="28" customFormat="1" ht="12.75" customHeight="1" x14ac:dyDescent="0.35">
      <c r="A198" s="49"/>
      <c r="B198" s="50" t="s">
        <v>113</v>
      </c>
      <c r="C198" s="273"/>
      <c r="D198" s="297"/>
      <c r="E198" s="51"/>
      <c r="F198" s="51"/>
      <c r="G198" s="52"/>
    </row>
    <row r="199" spans="1:7" s="28" customFormat="1" x14ac:dyDescent="0.35">
      <c r="A199" s="61"/>
      <c r="B199" s="89"/>
      <c r="C199" s="272"/>
      <c r="D199" s="61"/>
      <c r="E199" s="90"/>
      <c r="F199" s="56"/>
      <c r="G199" s="57"/>
    </row>
    <row r="200" spans="1:7" s="28" customFormat="1" x14ac:dyDescent="0.35">
      <c r="A200" s="43"/>
      <c r="B200" s="111" t="s">
        <v>114</v>
      </c>
      <c r="C200" s="274"/>
      <c r="D200" s="43"/>
      <c r="E200" s="55"/>
      <c r="F200" s="143"/>
      <c r="G200" s="141"/>
    </row>
    <row r="201" spans="1:7" s="28" customFormat="1" x14ac:dyDescent="0.35">
      <c r="A201" s="88"/>
      <c r="B201" s="112" t="s">
        <v>115</v>
      </c>
      <c r="C201" s="272"/>
      <c r="D201" s="88"/>
      <c r="E201" s="90"/>
      <c r="F201" s="143"/>
      <c r="G201" s="141"/>
    </row>
    <row r="202" spans="1:7" s="28" customFormat="1" x14ac:dyDescent="0.35">
      <c r="A202" s="43" t="s">
        <v>116</v>
      </c>
      <c r="B202" s="144" t="s">
        <v>117</v>
      </c>
      <c r="C202" s="272" t="s">
        <v>5</v>
      </c>
      <c r="D202" s="61">
        <v>1</v>
      </c>
      <c r="E202" s="90"/>
      <c r="F202" s="63"/>
      <c r="G202" s="57">
        <f t="shared" ref="G202:G275" si="4">F202*D202</f>
        <v>0</v>
      </c>
    </row>
    <row r="203" spans="1:7" s="28" customFormat="1" x14ac:dyDescent="0.35">
      <c r="A203" s="43" t="s">
        <v>118</v>
      </c>
      <c r="B203" s="144" t="s">
        <v>119</v>
      </c>
      <c r="C203" s="272" t="s">
        <v>5</v>
      </c>
      <c r="D203" s="61">
        <v>1</v>
      </c>
      <c r="E203" s="90"/>
      <c r="F203" s="63"/>
      <c r="G203" s="57">
        <f t="shared" si="4"/>
        <v>0</v>
      </c>
    </row>
    <row r="204" spans="1:7" s="28" customFormat="1" x14ac:dyDescent="0.35">
      <c r="A204" s="43"/>
      <c r="B204" s="142" t="s">
        <v>81</v>
      </c>
      <c r="C204" s="272" t="s">
        <v>5</v>
      </c>
      <c r="D204" s="61">
        <v>4</v>
      </c>
      <c r="E204" s="90"/>
      <c r="F204" s="63"/>
      <c r="G204" s="57">
        <f t="shared" si="4"/>
        <v>0</v>
      </c>
    </row>
    <row r="205" spans="1:7" s="28" customFormat="1" x14ac:dyDescent="0.35">
      <c r="A205" s="43"/>
      <c r="B205" s="142" t="s">
        <v>82</v>
      </c>
      <c r="C205" s="272" t="s">
        <v>5</v>
      </c>
      <c r="D205" s="61">
        <v>8</v>
      </c>
      <c r="E205" s="90"/>
      <c r="F205" s="63"/>
      <c r="G205" s="57">
        <f t="shared" si="4"/>
        <v>0</v>
      </c>
    </row>
    <row r="206" spans="1:7" s="28" customFormat="1" x14ac:dyDescent="0.35">
      <c r="A206" s="43"/>
      <c r="B206" s="142" t="s">
        <v>83</v>
      </c>
      <c r="C206" s="272" t="s">
        <v>5</v>
      </c>
      <c r="D206" s="61">
        <v>2</v>
      </c>
      <c r="E206" s="90"/>
      <c r="F206" s="63"/>
      <c r="G206" s="57">
        <f t="shared" si="4"/>
        <v>0</v>
      </c>
    </row>
    <row r="207" spans="1:7" s="28" customFormat="1" x14ac:dyDescent="0.35">
      <c r="A207" s="43"/>
      <c r="B207" s="142" t="s">
        <v>84</v>
      </c>
      <c r="C207" s="272" t="s">
        <v>5</v>
      </c>
      <c r="D207" s="61">
        <v>2</v>
      </c>
      <c r="E207" s="90"/>
      <c r="F207" s="63"/>
      <c r="G207" s="57">
        <f t="shared" si="4"/>
        <v>0</v>
      </c>
    </row>
    <row r="208" spans="1:7" s="28" customFormat="1" x14ac:dyDescent="0.35">
      <c r="A208" s="43"/>
      <c r="B208" s="142" t="s">
        <v>85</v>
      </c>
      <c r="C208" s="272" t="s">
        <v>5</v>
      </c>
      <c r="D208" s="61">
        <v>2</v>
      </c>
      <c r="E208" s="90"/>
      <c r="F208" s="63"/>
      <c r="G208" s="57">
        <f t="shared" si="4"/>
        <v>0</v>
      </c>
    </row>
    <row r="209" spans="1:7" s="28" customFormat="1" x14ac:dyDescent="0.35">
      <c r="A209" s="43"/>
      <c r="B209" s="142" t="s">
        <v>86</v>
      </c>
      <c r="C209" s="272" t="s">
        <v>5</v>
      </c>
      <c r="D209" s="61">
        <v>2</v>
      </c>
      <c r="E209" s="90"/>
      <c r="F209" s="63"/>
      <c r="G209" s="57">
        <f t="shared" si="4"/>
        <v>0</v>
      </c>
    </row>
    <row r="210" spans="1:7" s="28" customFormat="1" x14ac:dyDescent="0.35">
      <c r="A210" s="43"/>
      <c r="B210" s="142" t="s">
        <v>24</v>
      </c>
      <c r="C210" s="272" t="s">
        <v>5</v>
      </c>
      <c r="D210" s="61">
        <v>2</v>
      </c>
      <c r="E210" s="90"/>
      <c r="F210" s="63"/>
      <c r="G210" s="57">
        <f t="shared" si="4"/>
        <v>0</v>
      </c>
    </row>
    <row r="211" spans="1:7" s="28" customFormat="1" x14ac:dyDescent="0.35">
      <c r="A211" s="88"/>
      <c r="B211" s="144"/>
      <c r="C211" s="272"/>
      <c r="D211" s="88"/>
      <c r="E211" s="90"/>
      <c r="F211" s="56"/>
      <c r="G211" s="57">
        <f t="shared" si="4"/>
        <v>0</v>
      </c>
    </row>
    <row r="212" spans="1:7" s="28" customFormat="1" x14ac:dyDescent="0.35">
      <c r="A212" s="88"/>
      <c r="B212" s="112" t="s">
        <v>120</v>
      </c>
      <c r="C212" s="272"/>
      <c r="D212" s="88"/>
      <c r="E212" s="90"/>
      <c r="F212" s="56"/>
      <c r="G212" s="57">
        <f t="shared" si="4"/>
        <v>0</v>
      </c>
    </row>
    <row r="213" spans="1:7" s="28" customFormat="1" x14ac:dyDescent="0.35">
      <c r="A213" s="43" t="s">
        <v>121</v>
      </c>
      <c r="B213" s="144" t="s">
        <v>122</v>
      </c>
      <c r="C213" s="272" t="s">
        <v>5</v>
      </c>
      <c r="D213" s="61">
        <v>1</v>
      </c>
      <c r="E213" s="90"/>
      <c r="F213" s="63"/>
      <c r="G213" s="57">
        <f t="shared" si="4"/>
        <v>0</v>
      </c>
    </row>
    <row r="214" spans="1:7" s="28" customFormat="1" x14ac:dyDescent="0.35">
      <c r="A214" s="43"/>
      <c r="B214" s="142" t="s">
        <v>81</v>
      </c>
      <c r="C214" s="272" t="s">
        <v>5</v>
      </c>
      <c r="D214" s="61">
        <v>1</v>
      </c>
      <c r="E214" s="90"/>
      <c r="F214" s="63"/>
      <c r="G214" s="57">
        <f t="shared" si="4"/>
        <v>0</v>
      </c>
    </row>
    <row r="215" spans="1:7" s="28" customFormat="1" x14ac:dyDescent="0.35">
      <c r="A215" s="43"/>
      <c r="B215" s="142" t="s">
        <v>123</v>
      </c>
      <c r="C215" s="272" t="s">
        <v>5</v>
      </c>
      <c r="D215" s="61">
        <v>1</v>
      </c>
      <c r="E215" s="90"/>
      <c r="F215" s="63"/>
      <c r="G215" s="57">
        <f>F215*D215</f>
        <v>0</v>
      </c>
    </row>
    <row r="216" spans="1:7" s="28" customFormat="1" x14ac:dyDescent="0.35">
      <c r="A216" s="43"/>
      <c r="B216" s="142" t="s">
        <v>124</v>
      </c>
      <c r="C216" s="272" t="s">
        <v>5</v>
      </c>
      <c r="D216" s="61">
        <v>1</v>
      </c>
      <c r="E216" s="90"/>
      <c r="F216" s="63"/>
      <c r="G216" s="57">
        <f>F216*D216</f>
        <v>0</v>
      </c>
    </row>
    <row r="217" spans="1:7" s="28" customFormat="1" x14ac:dyDescent="0.35">
      <c r="A217" s="43"/>
      <c r="B217" s="142" t="s">
        <v>82</v>
      </c>
      <c r="C217" s="272" t="s">
        <v>5</v>
      </c>
      <c r="D217" s="61">
        <v>1</v>
      </c>
      <c r="E217" s="90"/>
      <c r="F217" s="63"/>
      <c r="G217" s="57">
        <f t="shared" si="4"/>
        <v>0</v>
      </c>
    </row>
    <row r="218" spans="1:7" s="28" customFormat="1" x14ac:dyDescent="0.35">
      <c r="A218" s="43"/>
      <c r="B218" s="142" t="s">
        <v>83</v>
      </c>
      <c r="C218" s="272" t="s">
        <v>5</v>
      </c>
      <c r="D218" s="61">
        <v>1</v>
      </c>
      <c r="E218" s="90"/>
      <c r="F218" s="63"/>
      <c r="G218" s="57">
        <f t="shared" si="4"/>
        <v>0</v>
      </c>
    </row>
    <row r="219" spans="1:7" s="28" customFormat="1" x14ac:dyDescent="0.35">
      <c r="A219" s="43"/>
      <c r="B219" s="142" t="s">
        <v>84</v>
      </c>
      <c r="C219" s="272" t="s">
        <v>5</v>
      </c>
      <c r="D219" s="61">
        <v>1</v>
      </c>
      <c r="E219" s="90"/>
      <c r="F219" s="63"/>
      <c r="G219" s="57">
        <f t="shared" si="4"/>
        <v>0</v>
      </c>
    </row>
    <row r="220" spans="1:7" s="28" customFormat="1" x14ac:dyDescent="0.35">
      <c r="A220" s="43"/>
      <c r="B220" s="142" t="s">
        <v>85</v>
      </c>
      <c r="C220" s="272" t="s">
        <v>5</v>
      </c>
      <c r="D220" s="61">
        <v>1</v>
      </c>
      <c r="E220" s="90"/>
      <c r="F220" s="63"/>
      <c r="G220" s="57">
        <f t="shared" si="4"/>
        <v>0</v>
      </c>
    </row>
    <row r="221" spans="1:7" s="28" customFormat="1" x14ac:dyDescent="0.35">
      <c r="A221" s="43"/>
      <c r="B221" s="142" t="s">
        <v>86</v>
      </c>
      <c r="C221" s="272" t="s">
        <v>5</v>
      </c>
      <c r="D221" s="61">
        <v>1</v>
      </c>
      <c r="E221" s="90"/>
      <c r="F221" s="63"/>
      <c r="G221" s="57">
        <f t="shared" si="4"/>
        <v>0</v>
      </c>
    </row>
    <row r="222" spans="1:7" s="28" customFormat="1" x14ac:dyDescent="0.35">
      <c r="A222" s="43"/>
      <c r="B222" s="142" t="s">
        <v>24</v>
      </c>
      <c r="C222" s="272" t="s">
        <v>5</v>
      </c>
      <c r="D222" s="61">
        <v>1</v>
      </c>
      <c r="E222" s="90"/>
      <c r="F222" s="63"/>
      <c r="G222" s="57">
        <f t="shared" si="4"/>
        <v>0</v>
      </c>
    </row>
    <row r="223" spans="1:7" s="28" customFormat="1" x14ac:dyDescent="0.35">
      <c r="A223" s="43"/>
      <c r="B223" s="100"/>
      <c r="C223" s="278"/>
      <c r="D223" s="98"/>
      <c r="E223" s="90"/>
      <c r="F223" s="71"/>
      <c r="G223" s="72"/>
    </row>
    <row r="224" spans="1:7" s="28" customFormat="1" x14ac:dyDescent="0.35">
      <c r="A224" s="88"/>
      <c r="B224" s="44" t="s">
        <v>125</v>
      </c>
      <c r="C224" s="272"/>
      <c r="D224" s="88"/>
      <c r="E224" s="90"/>
      <c r="F224" s="56"/>
      <c r="G224" s="57">
        <f t="shared" ref="G224:G235" si="5">F224*D224</f>
        <v>0</v>
      </c>
    </row>
    <row r="225" spans="1:7" s="28" customFormat="1" ht="4.1500000000000004" customHeight="1" x14ac:dyDescent="0.35">
      <c r="A225" s="88"/>
      <c r="B225" s="44"/>
      <c r="C225" s="272"/>
      <c r="D225" s="88"/>
      <c r="E225" s="90"/>
      <c r="F225" s="56"/>
      <c r="G225" s="57"/>
    </row>
    <row r="226" spans="1:7" s="28" customFormat="1" ht="26" x14ac:dyDescent="0.35">
      <c r="A226" s="43" t="s">
        <v>126</v>
      </c>
      <c r="B226" s="146" t="s">
        <v>127</v>
      </c>
      <c r="C226" s="272" t="s">
        <v>5</v>
      </c>
      <c r="D226" s="61">
        <v>1</v>
      </c>
      <c r="E226" s="90"/>
      <c r="F226" s="68"/>
      <c r="G226" s="57">
        <f t="shared" si="5"/>
        <v>0</v>
      </c>
    </row>
    <row r="227" spans="1:7" s="28" customFormat="1" x14ac:dyDescent="0.35">
      <c r="A227" s="43"/>
      <c r="B227" s="142" t="s">
        <v>81</v>
      </c>
      <c r="C227" s="272" t="s">
        <v>5</v>
      </c>
      <c r="D227" s="61">
        <v>2</v>
      </c>
      <c r="E227" s="90"/>
      <c r="F227" s="63"/>
      <c r="G227" s="57">
        <f t="shared" si="5"/>
        <v>0</v>
      </c>
    </row>
    <row r="228" spans="1:7" s="28" customFormat="1" x14ac:dyDescent="0.35">
      <c r="A228" s="43"/>
      <c r="B228" s="142" t="s">
        <v>123</v>
      </c>
      <c r="C228" s="272" t="s">
        <v>5</v>
      </c>
      <c r="D228" s="61">
        <v>1</v>
      </c>
      <c r="E228" s="90"/>
      <c r="F228" s="63"/>
      <c r="G228" s="57">
        <f>F228*D228</f>
        <v>0</v>
      </c>
    </row>
    <row r="229" spans="1:7" s="28" customFormat="1" x14ac:dyDescent="0.35">
      <c r="A229" s="43"/>
      <c r="B229" s="142" t="s">
        <v>124</v>
      </c>
      <c r="C229" s="272" t="s">
        <v>5</v>
      </c>
      <c r="D229" s="61">
        <v>1</v>
      </c>
      <c r="E229" s="90"/>
      <c r="F229" s="63"/>
      <c r="G229" s="57">
        <f>F229*D229</f>
        <v>0</v>
      </c>
    </row>
    <row r="230" spans="1:7" s="28" customFormat="1" x14ac:dyDescent="0.35">
      <c r="A230" s="43"/>
      <c r="B230" s="142" t="s">
        <v>82</v>
      </c>
      <c r="C230" s="272" t="s">
        <v>5</v>
      </c>
      <c r="D230" s="61">
        <v>4</v>
      </c>
      <c r="E230" s="90"/>
      <c r="F230" s="63"/>
      <c r="G230" s="57">
        <f t="shared" si="5"/>
        <v>0</v>
      </c>
    </row>
    <row r="231" spans="1:7" s="28" customFormat="1" x14ac:dyDescent="0.35">
      <c r="A231" s="43"/>
      <c r="B231" s="142" t="s">
        <v>83</v>
      </c>
      <c r="C231" s="272" t="s">
        <v>5</v>
      </c>
      <c r="D231" s="61">
        <v>1</v>
      </c>
      <c r="E231" s="90"/>
      <c r="F231" s="63"/>
      <c r="G231" s="57">
        <f t="shared" si="5"/>
        <v>0</v>
      </c>
    </row>
    <row r="232" spans="1:7" s="28" customFormat="1" x14ac:dyDescent="0.35">
      <c r="A232" s="43"/>
      <c r="B232" s="142" t="s">
        <v>84</v>
      </c>
      <c r="C232" s="272" t="s">
        <v>5</v>
      </c>
      <c r="D232" s="61">
        <v>1</v>
      </c>
      <c r="E232" s="90"/>
      <c r="F232" s="63"/>
      <c r="G232" s="57">
        <f t="shared" si="5"/>
        <v>0</v>
      </c>
    </row>
    <row r="233" spans="1:7" s="28" customFormat="1" x14ac:dyDescent="0.35">
      <c r="A233" s="43"/>
      <c r="B233" s="142" t="s">
        <v>85</v>
      </c>
      <c r="C233" s="272" t="s">
        <v>5</v>
      </c>
      <c r="D233" s="61">
        <v>1</v>
      </c>
      <c r="E233" s="90"/>
      <c r="F233" s="63"/>
      <c r="G233" s="57">
        <f t="shared" si="5"/>
        <v>0</v>
      </c>
    </row>
    <row r="234" spans="1:7" s="28" customFormat="1" x14ac:dyDescent="0.35">
      <c r="A234" s="43"/>
      <c r="B234" s="142" t="s">
        <v>86</v>
      </c>
      <c r="C234" s="272" t="s">
        <v>5</v>
      </c>
      <c r="D234" s="61">
        <v>1</v>
      </c>
      <c r="E234" s="90"/>
      <c r="F234" s="63"/>
      <c r="G234" s="57">
        <f t="shared" si="5"/>
        <v>0</v>
      </c>
    </row>
    <row r="235" spans="1:7" s="28" customFormat="1" x14ac:dyDescent="0.35">
      <c r="A235" s="43"/>
      <c r="B235" s="142" t="s">
        <v>24</v>
      </c>
      <c r="C235" s="272" t="s">
        <v>5</v>
      </c>
      <c r="D235" s="61">
        <v>1</v>
      </c>
      <c r="E235" s="90"/>
      <c r="F235" s="63"/>
      <c r="G235" s="57">
        <f t="shared" si="5"/>
        <v>0</v>
      </c>
    </row>
    <row r="236" spans="1:7" s="28" customFormat="1" ht="9.4" customHeight="1" x14ac:dyDescent="0.35">
      <c r="A236" s="88"/>
      <c r="B236" s="144"/>
      <c r="C236" s="272"/>
      <c r="D236" s="88"/>
      <c r="E236" s="90"/>
      <c r="F236" s="56"/>
      <c r="G236" s="57">
        <f t="shared" si="4"/>
        <v>0</v>
      </c>
    </row>
    <row r="237" spans="1:7" s="28" customFormat="1" x14ac:dyDescent="0.35">
      <c r="A237" s="43"/>
      <c r="B237" s="111" t="s">
        <v>102</v>
      </c>
      <c r="C237" s="274"/>
      <c r="D237" s="43"/>
      <c r="E237" s="55"/>
      <c r="F237" s="56"/>
      <c r="G237" s="57">
        <f t="shared" si="4"/>
        <v>0</v>
      </c>
    </row>
    <row r="238" spans="1:7" s="28" customFormat="1" x14ac:dyDescent="0.35">
      <c r="A238" s="88"/>
      <c r="B238" s="112" t="s">
        <v>103</v>
      </c>
      <c r="C238" s="272" t="s">
        <v>5</v>
      </c>
      <c r="D238" s="61">
        <v>3</v>
      </c>
      <c r="E238" s="90"/>
      <c r="F238" s="63"/>
      <c r="G238" s="57">
        <f t="shared" si="4"/>
        <v>0</v>
      </c>
    </row>
    <row r="239" spans="1:7" s="28" customFormat="1" x14ac:dyDescent="0.35">
      <c r="A239" s="88"/>
      <c r="B239" s="112" t="s">
        <v>128</v>
      </c>
      <c r="C239" s="272" t="s">
        <v>5</v>
      </c>
      <c r="D239" s="61">
        <v>1</v>
      </c>
      <c r="E239" s="90"/>
      <c r="F239" s="63"/>
      <c r="G239" s="57">
        <f>F239*D239</f>
        <v>0</v>
      </c>
    </row>
    <row r="240" spans="1:7" s="28" customFormat="1" ht="13.5" thickBot="1" x14ac:dyDescent="0.4">
      <c r="A240" s="101"/>
      <c r="B240" s="102"/>
      <c r="C240" s="279"/>
      <c r="D240" s="103"/>
      <c r="E240" s="104"/>
      <c r="F240" s="105"/>
      <c r="G240" s="106"/>
    </row>
    <row r="241" spans="1:7" s="147" customFormat="1" x14ac:dyDescent="0.35">
      <c r="A241" s="145"/>
      <c r="B241" s="308" t="s">
        <v>57</v>
      </c>
      <c r="C241" s="280"/>
      <c r="D241" s="145"/>
      <c r="E241" s="108"/>
      <c r="F241" s="140"/>
      <c r="G241" s="109"/>
    </row>
    <row r="242" spans="1:7" s="147" customFormat="1" ht="26" x14ac:dyDescent="0.35">
      <c r="A242" s="88"/>
      <c r="B242" s="148" t="s">
        <v>129</v>
      </c>
      <c r="C242" s="272" t="s">
        <v>40</v>
      </c>
      <c r="D242" s="61">
        <v>25</v>
      </c>
      <c r="E242" s="90"/>
      <c r="F242" s="63"/>
      <c r="G242" s="57">
        <f t="shared" si="4"/>
        <v>0</v>
      </c>
    </row>
    <row r="243" spans="1:7" s="147" customFormat="1" x14ac:dyDescent="0.35">
      <c r="A243" s="88"/>
      <c r="B243" s="113" t="s">
        <v>130</v>
      </c>
      <c r="C243" s="272" t="s">
        <v>40</v>
      </c>
      <c r="D243" s="88"/>
      <c r="E243" s="90"/>
      <c r="F243" s="56"/>
      <c r="G243" s="57">
        <f t="shared" si="4"/>
        <v>0</v>
      </c>
    </row>
    <row r="244" spans="1:7" s="147" customFormat="1" ht="26" x14ac:dyDescent="0.35">
      <c r="A244" s="88"/>
      <c r="B244" s="148" t="s">
        <v>131</v>
      </c>
      <c r="C244" s="272" t="s">
        <v>40</v>
      </c>
      <c r="D244" s="61">
        <v>30</v>
      </c>
      <c r="E244" s="90"/>
      <c r="F244" s="63"/>
      <c r="G244" s="57">
        <f t="shared" si="4"/>
        <v>0</v>
      </c>
    </row>
    <row r="245" spans="1:7" s="147" customFormat="1" x14ac:dyDescent="0.35">
      <c r="A245" s="88"/>
      <c r="B245" s="113" t="s">
        <v>61</v>
      </c>
      <c r="C245" s="272" t="s">
        <v>40</v>
      </c>
      <c r="D245" s="88"/>
      <c r="E245" s="90"/>
      <c r="F245" s="56"/>
      <c r="G245" s="57">
        <f t="shared" si="4"/>
        <v>0</v>
      </c>
    </row>
    <row r="246" spans="1:7" s="147" customFormat="1" x14ac:dyDescent="0.35">
      <c r="A246" s="88"/>
      <c r="B246" s="113" t="s">
        <v>89</v>
      </c>
      <c r="C246" s="272" t="s">
        <v>40</v>
      </c>
      <c r="D246" s="88"/>
      <c r="E246" s="90"/>
      <c r="F246" s="56"/>
      <c r="G246" s="57">
        <f t="shared" si="4"/>
        <v>0</v>
      </c>
    </row>
    <row r="247" spans="1:7" s="147" customFormat="1" x14ac:dyDescent="0.35">
      <c r="A247" s="88"/>
      <c r="B247" s="113" t="s">
        <v>90</v>
      </c>
      <c r="C247" s="272" t="s">
        <v>40</v>
      </c>
      <c r="D247" s="88"/>
      <c r="E247" s="90"/>
      <c r="F247" s="56"/>
      <c r="G247" s="57">
        <f t="shared" si="4"/>
        <v>0</v>
      </c>
    </row>
    <row r="248" spans="1:7" s="147" customFormat="1" x14ac:dyDescent="0.35">
      <c r="A248" s="88"/>
      <c r="B248" s="113" t="s">
        <v>91</v>
      </c>
      <c r="C248" s="272" t="s">
        <v>40</v>
      </c>
      <c r="D248" s="88"/>
      <c r="E248" s="90"/>
      <c r="F248" s="56"/>
      <c r="G248" s="57">
        <f t="shared" si="4"/>
        <v>0</v>
      </c>
    </row>
    <row r="249" spans="1:7" s="147" customFormat="1" x14ac:dyDescent="0.35">
      <c r="A249" s="88"/>
      <c r="B249" s="113" t="s">
        <v>132</v>
      </c>
      <c r="C249" s="272" t="s">
        <v>40</v>
      </c>
      <c r="D249" s="88"/>
      <c r="E249" s="90"/>
      <c r="F249" s="56"/>
      <c r="G249" s="57">
        <f t="shared" si="4"/>
        <v>0</v>
      </c>
    </row>
    <row r="250" spans="1:7" s="147" customFormat="1" x14ac:dyDescent="0.35">
      <c r="A250" s="88"/>
      <c r="B250" s="113" t="s">
        <v>133</v>
      </c>
      <c r="C250" s="272" t="s">
        <v>40</v>
      </c>
      <c r="D250" s="88"/>
      <c r="E250" s="90"/>
      <c r="F250" s="56"/>
      <c r="G250" s="57">
        <f>F250*D250</f>
        <v>0</v>
      </c>
    </row>
    <row r="251" spans="1:7" s="147" customFormat="1" ht="26" x14ac:dyDescent="0.35">
      <c r="A251" s="88"/>
      <c r="B251" s="112" t="s">
        <v>58</v>
      </c>
      <c r="C251" s="272" t="s">
        <v>40</v>
      </c>
      <c r="D251" s="61">
        <v>50</v>
      </c>
      <c r="E251" s="90"/>
      <c r="F251" s="63"/>
      <c r="G251" s="57">
        <f t="shared" si="4"/>
        <v>0</v>
      </c>
    </row>
    <row r="252" spans="1:7" s="147" customFormat="1" x14ac:dyDescent="0.35">
      <c r="A252" s="88"/>
      <c r="B252" s="113" t="s">
        <v>90</v>
      </c>
      <c r="C252" s="272" t="s">
        <v>40</v>
      </c>
      <c r="D252" s="88"/>
      <c r="E252" s="90"/>
      <c r="F252" s="56"/>
      <c r="G252" s="57">
        <f t="shared" si="4"/>
        <v>0</v>
      </c>
    </row>
    <row r="253" spans="1:7" s="147" customFormat="1" x14ac:dyDescent="0.35">
      <c r="A253" s="88"/>
      <c r="B253" s="113" t="s">
        <v>91</v>
      </c>
      <c r="C253" s="272" t="s">
        <v>40</v>
      </c>
      <c r="D253" s="88"/>
      <c r="E253" s="90"/>
      <c r="F253" s="56"/>
      <c r="G253" s="57">
        <f t="shared" si="4"/>
        <v>0</v>
      </c>
    </row>
    <row r="254" spans="1:7" s="147" customFormat="1" x14ac:dyDescent="0.35">
      <c r="A254" s="88"/>
      <c r="B254" s="113" t="s">
        <v>132</v>
      </c>
      <c r="C254" s="272" t="s">
        <v>40</v>
      </c>
      <c r="D254" s="88"/>
      <c r="E254" s="90"/>
      <c r="F254" s="56"/>
      <c r="G254" s="57">
        <f>F254*D254</f>
        <v>0</v>
      </c>
    </row>
    <row r="255" spans="1:7" s="147" customFormat="1" x14ac:dyDescent="0.35">
      <c r="A255" s="88"/>
      <c r="B255" s="113" t="s">
        <v>133</v>
      </c>
      <c r="C255" s="272" t="s">
        <v>40</v>
      </c>
      <c r="D255" s="88"/>
      <c r="E255" s="90"/>
      <c r="F255" s="56"/>
      <c r="G255" s="57">
        <f>F255*D255</f>
        <v>0</v>
      </c>
    </row>
    <row r="256" spans="1:7" s="147" customFormat="1" x14ac:dyDescent="0.35">
      <c r="A256" s="88"/>
      <c r="B256" s="113" t="s">
        <v>134</v>
      </c>
      <c r="C256" s="272" t="s">
        <v>40</v>
      </c>
      <c r="D256" s="88"/>
      <c r="E256" s="90"/>
      <c r="F256" s="56"/>
      <c r="G256" s="57">
        <f>F256*D256</f>
        <v>0</v>
      </c>
    </row>
    <row r="257" spans="1:7" s="147" customFormat="1" x14ac:dyDescent="0.35">
      <c r="A257" s="88"/>
      <c r="B257" s="113" t="s">
        <v>135</v>
      </c>
      <c r="C257" s="272" t="s">
        <v>40</v>
      </c>
      <c r="D257" s="88"/>
      <c r="E257" s="90"/>
      <c r="F257" s="56"/>
      <c r="G257" s="57">
        <f>F257*D257</f>
        <v>0</v>
      </c>
    </row>
    <row r="258" spans="1:7" s="147" customFormat="1" x14ac:dyDescent="0.35">
      <c r="A258" s="88"/>
      <c r="B258" s="113" t="s">
        <v>136</v>
      </c>
      <c r="C258" s="272" t="s">
        <v>40</v>
      </c>
      <c r="D258" s="88"/>
      <c r="E258" s="90"/>
      <c r="F258" s="56"/>
      <c r="G258" s="57">
        <f>F258*D258</f>
        <v>0</v>
      </c>
    </row>
    <row r="259" spans="1:7" s="147" customFormat="1" x14ac:dyDescent="0.35">
      <c r="A259" s="88"/>
      <c r="B259" s="114" t="s">
        <v>62</v>
      </c>
      <c r="C259" s="272" t="s">
        <v>5</v>
      </c>
      <c r="D259" s="61">
        <v>4</v>
      </c>
      <c r="E259" s="90"/>
      <c r="F259" s="63"/>
      <c r="G259" s="57">
        <f t="shared" si="4"/>
        <v>0</v>
      </c>
    </row>
    <row r="260" spans="1:7" s="147" customFormat="1" x14ac:dyDescent="0.35">
      <c r="A260" s="88"/>
      <c r="B260" s="114" t="s">
        <v>92</v>
      </c>
      <c r="C260" s="272" t="s">
        <v>5</v>
      </c>
      <c r="D260" s="61">
        <v>3</v>
      </c>
      <c r="E260" s="90"/>
      <c r="F260" s="63"/>
      <c r="G260" s="57">
        <f t="shared" si="4"/>
        <v>0</v>
      </c>
    </row>
    <row r="261" spans="1:7" s="147" customFormat="1" ht="26" x14ac:dyDescent="0.35">
      <c r="A261" s="88"/>
      <c r="B261" s="114" t="s">
        <v>137</v>
      </c>
      <c r="C261" s="272" t="s">
        <v>5</v>
      </c>
      <c r="D261" s="61">
        <v>2</v>
      </c>
      <c r="E261" s="90"/>
      <c r="F261" s="63"/>
      <c r="G261" s="69">
        <f>F261*D261</f>
        <v>0</v>
      </c>
    </row>
    <row r="262" spans="1:7" s="28" customFormat="1" x14ac:dyDescent="0.35">
      <c r="A262" s="88"/>
      <c r="B262" s="114"/>
      <c r="C262" s="272"/>
      <c r="D262" s="61"/>
      <c r="E262" s="90"/>
      <c r="F262" s="63"/>
      <c r="G262" s="57">
        <f t="shared" si="4"/>
        <v>0</v>
      </c>
    </row>
    <row r="263" spans="1:7" s="28" customFormat="1" x14ac:dyDescent="0.35">
      <c r="A263" s="43"/>
      <c r="B263" s="111" t="s">
        <v>138</v>
      </c>
      <c r="C263" s="274"/>
      <c r="D263" s="43"/>
      <c r="E263" s="55"/>
      <c r="F263" s="56"/>
      <c r="G263" s="57">
        <f t="shared" si="4"/>
        <v>0</v>
      </c>
    </row>
    <row r="264" spans="1:7" s="28" customFormat="1" x14ac:dyDescent="0.35">
      <c r="A264" s="59" t="s">
        <v>139</v>
      </c>
      <c r="B264" s="112" t="s">
        <v>140</v>
      </c>
      <c r="C264" s="272" t="s">
        <v>5</v>
      </c>
      <c r="D264" s="61">
        <v>1</v>
      </c>
      <c r="E264" s="90"/>
      <c r="F264" s="63"/>
      <c r="G264" s="57">
        <f t="shared" si="4"/>
        <v>0</v>
      </c>
    </row>
    <row r="265" spans="1:7" s="28" customFormat="1" x14ac:dyDescent="0.35">
      <c r="A265" s="59" t="s">
        <v>141</v>
      </c>
      <c r="B265" s="112" t="s">
        <v>142</v>
      </c>
      <c r="C265" s="272" t="s">
        <v>5</v>
      </c>
      <c r="D265" s="61">
        <v>1</v>
      </c>
      <c r="E265" s="90"/>
      <c r="F265" s="63"/>
      <c r="G265" s="57">
        <f>F265*D265</f>
        <v>0</v>
      </c>
    </row>
    <row r="266" spans="1:7" s="28" customFormat="1" x14ac:dyDescent="0.35">
      <c r="A266" s="43" t="s">
        <v>143</v>
      </c>
      <c r="B266" s="112" t="s">
        <v>144</v>
      </c>
      <c r="C266" s="272" t="s">
        <v>5</v>
      </c>
      <c r="D266" s="61">
        <v>1</v>
      </c>
      <c r="E266" s="90"/>
      <c r="F266" s="63"/>
      <c r="G266" s="57">
        <f t="shared" si="4"/>
        <v>0</v>
      </c>
    </row>
    <row r="267" spans="1:7" s="28" customFormat="1" x14ac:dyDescent="0.35">
      <c r="A267" s="43" t="s">
        <v>145</v>
      </c>
      <c r="B267" s="112" t="s">
        <v>146</v>
      </c>
      <c r="C267" s="272" t="s">
        <v>5</v>
      </c>
      <c r="D267" s="61">
        <v>1</v>
      </c>
      <c r="E267" s="90"/>
      <c r="F267" s="63"/>
      <c r="G267" s="57">
        <f t="shared" si="4"/>
        <v>0</v>
      </c>
    </row>
    <row r="268" spans="1:7" s="28" customFormat="1" x14ac:dyDescent="0.35">
      <c r="A268" s="43" t="s">
        <v>147</v>
      </c>
      <c r="B268" s="112" t="s">
        <v>148</v>
      </c>
      <c r="C268" s="272" t="s">
        <v>5</v>
      </c>
      <c r="D268" s="61">
        <v>1</v>
      </c>
      <c r="E268" s="90"/>
      <c r="F268" s="63"/>
      <c r="G268" s="57">
        <f t="shared" si="4"/>
        <v>0</v>
      </c>
    </row>
    <row r="269" spans="1:7" s="28" customFormat="1" x14ac:dyDescent="0.35">
      <c r="A269" s="88"/>
      <c r="B269" s="114"/>
      <c r="C269" s="272"/>
      <c r="D269" s="88"/>
      <c r="E269" s="90"/>
      <c r="F269" s="56"/>
      <c r="G269" s="57">
        <f t="shared" si="4"/>
        <v>0</v>
      </c>
    </row>
    <row r="270" spans="1:7" s="28" customFormat="1" x14ac:dyDescent="0.35">
      <c r="A270" s="43"/>
      <c r="B270" s="111" t="s">
        <v>63</v>
      </c>
      <c r="C270" s="274"/>
      <c r="D270" s="43"/>
      <c r="E270" s="55"/>
      <c r="F270" s="56"/>
      <c r="G270" s="57">
        <f t="shared" si="4"/>
        <v>0</v>
      </c>
    </row>
    <row r="271" spans="1:7" s="28" customFormat="1" ht="26" x14ac:dyDescent="0.35">
      <c r="A271" s="88"/>
      <c r="B271" s="86" t="s">
        <v>149</v>
      </c>
      <c r="C271" s="272" t="s">
        <v>5</v>
      </c>
      <c r="D271" s="61">
        <v>1</v>
      </c>
      <c r="E271" s="90"/>
      <c r="F271" s="63"/>
      <c r="G271" s="57">
        <f>F271*D271</f>
        <v>0</v>
      </c>
    </row>
    <row r="272" spans="1:7" s="28" customFormat="1" x14ac:dyDescent="0.35">
      <c r="A272" s="88"/>
      <c r="B272" s="114"/>
      <c r="C272" s="272"/>
      <c r="D272" s="88"/>
      <c r="E272" s="90"/>
      <c r="F272" s="56"/>
      <c r="G272" s="57">
        <f t="shared" si="4"/>
        <v>0</v>
      </c>
    </row>
    <row r="273" spans="1:7" s="28" customFormat="1" x14ac:dyDescent="0.35">
      <c r="A273" s="43"/>
      <c r="B273" s="111" t="s">
        <v>150</v>
      </c>
      <c r="C273" s="274"/>
      <c r="D273" s="43"/>
      <c r="E273" s="55"/>
      <c r="F273" s="56"/>
      <c r="G273" s="57">
        <f t="shared" si="4"/>
        <v>0</v>
      </c>
    </row>
    <row r="274" spans="1:7" s="28" customFormat="1" x14ac:dyDescent="0.35">
      <c r="A274" s="88"/>
      <c r="B274" s="112" t="s">
        <v>151</v>
      </c>
      <c r="C274" s="272"/>
      <c r="D274" s="61"/>
      <c r="E274" s="90"/>
      <c r="F274" s="56"/>
      <c r="G274" s="57">
        <f t="shared" si="4"/>
        <v>0</v>
      </c>
    </row>
    <row r="275" spans="1:7" s="147" customFormat="1" x14ac:dyDescent="0.35">
      <c r="A275" s="88"/>
      <c r="B275" s="113" t="s">
        <v>152</v>
      </c>
      <c r="C275" s="272" t="s">
        <v>5</v>
      </c>
      <c r="D275" s="61">
        <v>3</v>
      </c>
      <c r="E275" s="90"/>
      <c r="F275" s="63"/>
      <c r="G275" s="57">
        <f t="shared" si="4"/>
        <v>0</v>
      </c>
    </row>
    <row r="276" spans="1:7" s="28" customFormat="1" x14ac:dyDescent="0.35">
      <c r="A276" s="61"/>
      <c r="B276" s="86"/>
      <c r="C276" s="272"/>
      <c r="D276" s="61"/>
      <c r="E276" s="90"/>
      <c r="F276" s="56"/>
      <c r="G276" s="57"/>
    </row>
    <row r="277" spans="1:7" s="28" customFormat="1" x14ac:dyDescent="0.35">
      <c r="A277" s="152"/>
      <c r="B277" s="91" t="s">
        <v>153</v>
      </c>
      <c r="C277" s="276" t="s">
        <v>35</v>
      </c>
      <c r="D277" s="78" t="s">
        <v>36</v>
      </c>
      <c r="E277" s="79"/>
      <c r="F277" s="80"/>
      <c r="G277" s="81">
        <f>SUM(G199:G276)</f>
        <v>0</v>
      </c>
    </row>
    <row r="278" spans="1:7" s="28" customFormat="1" x14ac:dyDescent="0.35">
      <c r="A278" s="61"/>
      <c r="B278" s="153"/>
      <c r="C278" s="272"/>
      <c r="D278" s="61"/>
      <c r="E278" s="90"/>
      <c r="F278" s="56"/>
      <c r="G278" s="154"/>
    </row>
    <row r="279" spans="1:7" s="134" customFormat="1" ht="14.5" x14ac:dyDescent="0.35">
      <c r="A279" s="128"/>
      <c r="B279" s="129" t="s">
        <v>154</v>
      </c>
      <c r="C279" s="283"/>
      <c r="D279" s="130"/>
      <c r="E279" s="131"/>
      <c r="F279" s="132"/>
      <c r="G279" s="133">
        <f>G277+G163+G129+G196</f>
        <v>0</v>
      </c>
    </row>
    <row r="280" spans="1:7" s="28" customFormat="1" x14ac:dyDescent="0.35">
      <c r="A280" s="88"/>
      <c r="B280" s="89"/>
      <c r="C280" s="272"/>
      <c r="D280" s="61"/>
      <c r="E280" s="90"/>
      <c r="F280" s="56"/>
      <c r="G280" s="57"/>
    </row>
    <row r="281" spans="1:7" s="28" customFormat="1" ht="18.75" customHeight="1" x14ac:dyDescent="0.3">
      <c r="A281" s="39"/>
      <c r="B281" s="40" t="s">
        <v>155</v>
      </c>
      <c r="C281" s="271"/>
      <c r="D281" s="296"/>
      <c r="E281" s="41"/>
      <c r="F281" s="41"/>
      <c r="G281" s="42"/>
    </row>
    <row r="282" spans="1:7" s="28" customFormat="1" x14ac:dyDescent="0.35">
      <c r="A282" s="88"/>
      <c r="B282" s="89"/>
      <c r="C282" s="272"/>
      <c r="D282" s="61"/>
      <c r="E282" s="90"/>
      <c r="F282" s="56"/>
      <c r="G282" s="57"/>
    </row>
    <row r="283" spans="1:7" s="28" customFormat="1" ht="12.75" customHeight="1" x14ac:dyDescent="0.35">
      <c r="A283" s="49"/>
      <c r="B283" s="50" t="s">
        <v>156</v>
      </c>
      <c r="C283" s="273"/>
      <c r="D283" s="297"/>
      <c r="E283" s="51"/>
      <c r="F283" s="51"/>
      <c r="G283" s="52"/>
    </row>
    <row r="284" spans="1:7" s="155" customFormat="1" x14ac:dyDescent="0.35">
      <c r="A284" s="43"/>
      <c r="B284" s="85"/>
      <c r="C284" s="272"/>
      <c r="D284" s="61"/>
      <c r="E284" s="90"/>
      <c r="F284" s="56"/>
      <c r="G284" s="57"/>
    </row>
    <row r="285" spans="1:7" s="155" customFormat="1" x14ac:dyDescent="0.35">
      <c r="A285" s="43"/>
      <c r="B285" s="85" t="s">
        <v>157</v>
      </c>
      <c r="C285" s="272"/>
      <c r="D285" s="61"/>
      <c r="E285" s="90"/>
      <c r="F285" s="56"/>
      <c r="G285" s="57"/>
    </row>
    <row r="286" spans="1:7" s="155" customFormat="1" ht="26" x14ac:dyDescent="0.35">
      <c r="A286" s="156" t="s">
        <v>158</v>
      </c>
      <c r="B286" s="157" t="s">
        <v>159</v>
      </c>
      <c r="C286" s="272" t="s">
        <v>21</v>
      </c>
      <c r="D286" s="61">
        <v>2</v>
      </c>
      <c r="E286" s="73"/>
      <c r="F286" s="63"/>
      <c r="G286" s="57">
        <f t="shared" ref="G286:G293" si="6">F286*D286</f>
        <v>0</v>
      </c>
    </row>
    <row r="287" spans="1:7" s="155" customFormat="1" ht="52" x14ac:dyDescent="0.35">
      <c r="A287" s="156" t="s">
        <v>160</v>
      </c>
      <c r="B287" s="157" t="s">
        <v>161</v>
      </c>
      <c r="C287" s="272" t="s">
        <v>21</v>
      </c>
      <c r="D287" s="61">
        <v>4</v>
      </c>
      <c r="E287" s="73"/>
      <c r="F287" s="63"/>
      <c r="G287" s="57">
        <f t="shared" si="6"/>
        <v>0</v>
      </c>
    </row>
    <row r="288" spans="1:7" s="155" customFormat="1" ht="52" x14ac:dyDescent="0.35">
      <c r="A288" s="156" t="s">
        <v>162</v>
      </c>
      <c r="B288" s="157" t="s">
        <v>163</v>
      </c>
      <c r="C288" s="272" t="s">
        <v>21</v>
      </c>
      <c r="D288" s="61">
        <v>4</v>
      </c>
      <c r="E288" s="73"/>
      <c r="F288" s="63"/>
      <c r="G288" s="57">
        <f t="shared" si="6"/>
        <v>0</v>
      </c>
    </row>
    <row r="289" spans="1:7" s="155" customFormat="1" ht="26" x14ac:dyDescent="0.35">
      <c r="A289" s="156" t="s">
        <v>164</v>
      </c>
      <c r="B289" s="157" t="s">
        <v>165</v>
      </c>
      <c r="C289" s="272" t="s">
        <v>21</v>
      </c>
      <c r="D289" s="61">
        <v>1</v>
      </c>
      <c r="E289" s="73"/>
      <c r="F289" s="63"/>
      <c r="G289" s="57">
        <f t="shared" si="6"/>
        <v>0</v>
      </c>
    </row>
    <row r="290" spans="1:7" s="155" customFormat="1" ht="26" x14ac:dyDescent="0.35">
      <c r="A290" s="54" t="s">
        <v>166</v>
      </c>
      <c r="B290" s="157" t="s">
        <v>167</v>
      </c>
      <c r="C290" s="272" t="s">
        <v>21</v>
      </c>
      <c r="D290" s="61">
        <v>1</v>
      </c>
      <c r="E290" s="73"/>
      <c r="F290" s="63"/>
      <c r="G290" s="57">
        <f t="shared" si="6"/>
        <v>0</v>
      </c>
    </row>
    <row r="291" spans="1:7" s="28" customFormat="1" x14ac:dyDescent="0.35">
      <c r="A291" s="61"/>
      <c r="B291" s="89"/>
      <c r="C291" s="272"/>
      <c r="D291" s="61"/>
      <c r="E291" s="90"/>
      <c r="F291" s="56"/>
      <c r="G291" s="57">
        <f t="shared" si="6"/>
        <v>0</v>
      </c>
    </row>
    <row r="292" spans="1:7" s="155" customFormat="1" x14ac:dyDescent="0.35">
      <c r="A292" s="43"/>
      <c r="B292" s="85" t="s">
        <v>168</v>
      </c>
      <c r="C292" s="272"/>
      <c r="D292" s="61"/>
      <c r="E292" s="90"/>
      <c r="F292" s="56"/>
      <c r="G292" s="57">
        <f t="shared" si="6"/>
        <v>0</v>
      </c>
    </row>
    <row r="293" spans="1:7" s="155" customFormat="1" ht="26" x14ac:dyDescent="0.35">
      <c r="A293" s="156" t="s">
        <v>169</v>
      </c>
      <c r="B293" s="157" t="s">
        <v>170</v>
      </c>
      <c r="C293" s="272" t="s">
        <v>21</v>
      </c>
      <c r="D293" s="61">
        <v>2</v>
      </c>
      <c r="E293" s="73"/>
      <c r="F293" s="63"/>
      <c r="G293" s="57">
        <f t="shared" si="6"/>
        <v>0</v>
      </c>
    </row>
    <row r="294" spans="1:7" s="28" customFormat="1" x14ac:dyDescent="0.35">
      <c r="A294" s="158"/>
      <c r="B294" s="159"/>
      <c r="C294" s="285"/>
      <c r="D294" s="61"/>
      <c r="E294" s="90"/>
      <c r="F294" s="160"/>
      <c r="G294" s="57"/>
    </row>
    <row r="295" spans="1:7" s="155" customFormat="1" x14ac:dyDescent="0.35">
      <c r="A295" s="76"/>
      <c r="B295" s="161" t="str">
        <f>"TOTAL "&amp;B283</f>
        <v>TOTAL PRODUCTION FRIGORIFIQUE</v>
      </c>
      <c r="C295" s="276" t="s">
        <v>35</v>
      </c>
      <c r="D295" s="78" t="s">
        <v>36</v>
      </c>
      <c r="E295" s="79"/>
      <c r="F295" s="80"/>
      <c r="G295" s="81">
        <f>SUM(G284:G294)</f>
        <v>0</v>
      </c>
    </row>
    <row r="296" spans="1:7" s="28" customFormat="1" x14ac:dyDescent="0.35">
      <c r="A296" s="54"/>
      <c r="B296" s="162"/>
      <c r="C296" s="272"/>
      <c r="D296" s="61"/>
      <c r="E296" s="73"/>
      <c r="F296" s="56"/>
      <c r="G296" s="48"/>
    </row>
    <row r="297" spans="1:7" s="28" customFormat="1" ht="12.75" customHeight="1" x14ac:dyDescent="0.35">
      <c r="A297" s="49"/>
      <c r="B297" s="50" t="s">
        <v>171</v>
      </c>
      <c r="C297" s="273"/>
      <c r="D297" s="297"/>
      <c r="E297" s="51"/>
      <c r="F297" s="51"/>
      <c r="G297" s="52"/>
    </row>
    <row r="298" spans="1:7" s="155" customFormat="1" x14ac:dyDescent="0.35">
      <c r="A298" s="54"/>
      <c r="B298" s="163"/>
      <c r="C298" s="272"/>
      <c r="D298" s="61"/>
      <c r="E298" s="73"/>
      <c r="F298" s="56"/>
      <c r="G298" s="48"/>
    </row>
    <row r="299" spans="1:7" s="155" customFormat="1" x14ac:dyDescent="0.35">
      <c r="A299" s="54"/>
      <c r="B299" s="164" t="s">
        <v>172</v>
      </c>
      <c r="C299" s="272"/>
      <c r="D299" s="61"/>
      <c r="E299" s="73"/>
      <c r="F299" s="56"/>
      <c r="G299" s="48"/>
    </row>
    <row r="300" spans="1:7" s="155" customFormat="1" ht="26" x14ac:dyDescent="0.35">
      <c r="A300" s="54"/>
      <c r="B300" s="162" t="s">
        <v>173</v>
      </c>
      <c r="C300" s="272"/>
      <c r="D300" s="61"/>
      <c r="E300" s="73"/>
      <c r="F300" s="56"/>
      <c r="G300" s="48"/>
    </row>
    <row r="301" spans="1:7" s="155" customFormat="1" ht="26" x14ac:dyDescent="0.35">
      <c r="A301" s="156" t="s">
        <v>174</v>
      </c>
      <c r="B301" s="162" t="s">
        <v>175</v>
      </c>
      <c r="C301" s="272" t="s">
        <v>5</v>
      </c>
      <c r="D301" s="61">
        <v>2</v>
      </c>
      <c r="E301" s="73"/>
      <c r="F301" s="63"/>
      <c r="G301" s="57">
        <f>F301*D301</f>
        <v>0</v>
      </c>
    </row>
    <row r="302" spans="1:7" s="155" customFormat="1" x14ac:dyDescent="0.35">
      <c r="A302" s="54" t="s">
        <v>164</v>
      </c>
      <c r="B302" s="162" t="s">
        <v>176</v>
      </c>
      <c r="C302" s="272" t="s">
        <v>5</v>
      </c>
      <c r="D302" s="61">
        <v>1</v>
      </c>
      <c r="E302" s="73"/>
      <c r="F302" s="63"/>
      <c r="G302" s="57">
        <f t="shared" ref="G302:G311" si="7">F302*D302</f>
        <v>0</v>
      </c>
    </row>
    <row r="303" spans="1:7" s="155" customFormat="1" ht="26" x14ac:dyDescent="0.35">
      <c r="A303" s="156" t="s">
        <v>177</v>
      </c>
      <c r="B303" s="162" t="s">
        <v>178</v>
      </c>
      <c r="C303" s="272" t="s">
        <v>5</v>
      </c>
      <c r="D303" s="61">
        <v>2</v>
      </c>
      <c r="E303" s="73"/>
      <c r="F303" s="63"/>
      <c r="G303" s="57">
        <f t="shared" si="7"/>
        <v>0</v>
      </c>
    </row>
    <row r="304" spans="1:7" s="155" customFormat="1" x14ac:dyDescent="0.35">
      <c r="A304" s="54" t="s">
        <v>166</v>
      </c>
      <c r="B304" s="162" t="s">
        <v>179</v>
      </c>
      <c r="C304" s="272" t="s">
        <v>5</v>
      </c>
      <c r="D304" s="61">
        <v>1</v>
      </c>
      <c r="E304" s="73"/>
      <c r="F304" s="63"/>
      <c r="G304" s="57">
        <f t="shared" si="7"/>
        <v>0</v>
      </c>
    </row>
    <row r="305" spans="1:7" s="155" customFormat="1" x14ac:dyDescent="0.35">
      <c r="A305" s="54" t="s">
        <v>180</v>
      </c>
      <c r="B305" s="162" t="s">
        <v>181</v>
      </c>
      <c r="C305" s="272" t="s">
        <v>5</v>
      </c>
      <c r="D305" s="61">
        <v>1</v>
      </c>
      <c r="E305" s="73"/>
      <c r="F305" s="63"/>
      <c r="G305" s="57">
        <f t="shared" si="7"/>
        <v>0</v>
      </c>
    </row>
    <row r="306" spans="1:7" s="155" customFormat="1" x14ac:dyDescent="0.35">
      <c r="A306" s="54"/>
      <c r="B306" s="162" t="s">
        <v>182</v>
      </c>
      <c r="C306" s="272"/>
      <c r="D306" s="61"/>
      <c r="E306" s="73"/>
      <c r="F306" s="56"/>
      <c r="G306" s="57">
        <f t="shared" si="7"/>
        <v>0</v>
      </c>
    </row>
    <row r="307" spans="1:7" s="155" customFormat="1" ht="26.5" thickBot="1" x14ac:dyDescent="0.4">
      <c r="A307" s="165" t="s">
        <v>183</v>
      </c>
      <c r="B307" s="166" t="s">
        <v>175</v>
      </c>
      <c r="C307" s="284" t="s">
        <v>5</v>
      </c>
      <c r="D307" s="137">
        <v>2</v>
      </c>
      <c r="E307" s="167"/>
      <c r="F307" s="138"/>
      <c r="G307" s="139">
        <f t="shared" si="7"/>
        <v>0</v>
      </c>
    </row>
    <row r="308" spans="1:7" s="155" customFormat="1" ht="26" x14ac:dyDescent="0.35">
      <c r="A308" s="168" t="s">
        <v>184</v>
      </c>
      <c r="B308" s="169" t="s">
        <v>178</v>
      </c>
      <c r="C308" s="280" t="s">
        <v>5</v>
      </c>
      <c r="D308" s="107">
        <v>2</v>
      </c>
      <c r="E308" s="170"/>
      <c r="F308" s="171"/>
      <c r="G308" s="109">
        <f t="shared" si="7"/>
        <v>0</v>
      </c>
    </row>
    <row r="309" spans="1:7" s="155" customFormat="1" x14ac:dyDescent="0.35">
      <c r="A309" s="54" t="s">
        <v>185</v>
      </c>
      <c r="B309" s="162" t="s">
        <v>186</v>
      </c>
      <c r="C309" s="272" t="s">
        <v>5</v>
      </c>
      <c r="D309" s="61">
        <v>1</v>
      </c>
      <c r="E309" s="73"/>
      <c r="F309" s="63"/>
      <c r="G309" s="57">
        <f t="shared" si="7"/>
        <v>0</v>
      </c>
    </row>
    <row r="310" spans="1:7" s="155" customFormat="1" x14ac:dyDescent="0.35">
      <c r="A310" s="54"/>
      <c r="B310" s="162" t="s">
        <v>187</v>
      </c>
      <c r="C310" s="272"/>
      <c r="D310" s="61"/>
      <c r="E310" s="73"/>
      <c r="F310" s="56"/>
      <c r="G310" s="57">
        <f t="shared" si="7"/>
        <v>0</v>
      </c>
    </row>
    <row r="311" spans="1:7" s="155" customFormat="1" ht="26" x14ac:dyDescent="0.35">
      <c r="A311" s="156" t="s">
        <v>169</v>
      </c>
      <c r="B311" s="162" t="s">
        <v>188</v>
      </c>
      <c r="C311" s="272" t="s">
        <v>5</v>
      </c>
      <c r="D311" s="61">
        <v>2</v>
      </c>
      <c r="E311" s="73"/>
      <c r="F311" s="63"/>
      <c r="G311" s="57">
        <f t="shared" si="7"/>
        <v>0</v>
      </c>
    </row>
    <row r="312" spans="1:7" s="155" customFormat="1" ht="9.75" customHeight="1" x14ac:dyDescent="0.35">
      <c r="A312" s="54"/>
      <c r="B312" s="162"/>
      <c r="C312" s="272"/>
      <c r="D312" s="61"/>
      <c r="E312" s="73"/>
      <c r="F312" s="56"/>
      <c r="G312" s="48"/>
    </row>
    <row r="313" spans="1:7" s="155" customFormat="1" x14ac:dyDescent="0.35">
      <c r="A313" s="172"/>
      <c r="B313" s="161" t="str">
        <f>"TOTAL "&amp;B297</f>
        <v>TOTAL FRIGORIFERES / EVAPORATEURS</v>
      </c>
      <c r="C313" s="286"/>
      <c r="D313" s="173"/>
      <c r="E313" s="174"/>
      <c r="F313" s="175"/>
      <c r="G313" s="176">
        <f>SUM(G300:G312)</f>
        <v>0</v>
      </c>
    </row>
    <row r="314" spans="1:7" s="28" customFormat="1" x14ac:dyDescent="0.35">
      <c r="A314" s="177"/>
      <c r="B314" s="178"/>
      <c r="C314" s="287"/>
      <c r="D314" s="179"/>
      <c r="E314" s="180"/>
      <c r="F314" s="181"/>
      <c r="G314" s="48"/>
    </row>
    <row r="315" spans="1:7" s="28" customFormat="1" ht="12.75" customHeight="1" x14ac:dyDescent="0.35">
      <c r="A315" s="49"/>
      <c r="B315" s="50" t="s">
        <v>37</v>
      </c>
      <c r="C315" s="273"/>
      <c r="D315" s="297"/>
      <c r="E315" s="51"/>
      <c r="F315" s="51"/>
      <c r="G315" s="52"/>
    </row>
    <row r="316" spans="1:7" s="155" customFormat="1" x14ac:dyDescent="0.35">
      <c r="A316" s="54"/>
      <c r="B316" s="163"/>
      <c r="C316" s="272"/>
      <c r="D316" s="61"/>
      <c r="E316" s="73"/>
      <c r="F316" s="56"/>
      <c r="G316" s="48"/>
    </row>
    <row r="317" spans="1:7" s="155" customFormat="1" ht="26" x14ac:dyDescent="0.35">
      <c r="A317" s="54"/>
      <c r="B317" s="163" t="s">
        <v>189</v>
      </c>
      <c r="C317" s="272" t="s">
        <v>40</v>
      </c>
      <c r="D317" s="61">
        <v>500</v>
      </c>
      <c r="E317" s="73"/>
      <c r="F317" s="63"/>
      <c r="G317" s="57">
        <f>F317*D317</f>
        <v>0</v>
      </c>
    </row>
    <row r="318" spans="1:7" s="155" customFormat="1" x14ac:dyDescent="0.35">
      <c r="A318" s="54"/>
      <c r="B318" s="163" t="s">
        <v>190</v>
      </c>
      <c r="C318" s="272" t="s">
        <v>40</v>
      </c>
      <c r="D318" s="61">
        <v>500</v>
      </c>
      <c r="E318" s="73"/>
      <c r="F318" s="63"/>
      <c r="G318" s="57">
        <f>F318*D318</f>
        <v>0</v>
      </c>
    </row>
    <row r="319" spans="1:7" s="155" customFormat="1" x14ac:dyDescent="0.35">
      <c r="A319" s="54"/>
      <c r="B319" s="163" t="s">
        <v>191</v>
      </c>
      <c r="C319" s="272" t="s">
        <v>21</v>
      </c>
      <c r="D319" s="61">
        <v>1</v>
      </c>
      <c r="E319" s="73"/>
      <c r="F319" s="63"/>
      <c r="G319" s="57">
        <f>F319*D319</f>
        <v>0</v>
      </c>
    </row>
    <row r="320" spans="1:7" s="28" customFormat="1" x14ac:dyDescent="0.35">
      <c r="A320" s="43"/>
      <c r="B320" s="87" t="s">
        <v>266</v>
      </c>
      <c r="C320" s="272" t="s">
        <v>40</v>
      </c>
      <c r="D320" s="61">
        <v>375</v>
      </c>
      <c r="E320" s="62"/>
      <c r="F320" s="63"/>
      <c r="G320" s="57">
        <f>F320*D320</f>
        <v>0</v>
      </c>
    </row>
    <row r="321" spans="1:7" s="155" customFormat="1" ht="11.5" customHeight="1" x14ac:dyDescent="0.35">
      <c r="A321" s="54"/>
      <c r="B321" s="162"/>
      <c r="C321" s="272"/>
      <c r="D321" s="61"/>
      <c r="E321" s="73"/>
      <c r="F321" s="56"/>
      <c r="G321" s="48"/>
    </row>
    <row r="322" spans="1:7" s="155" customFormat="1" x14ac:dyDescent="0.35">
      <c r="A322" s="172"/>
      <c r="B322" s="161" t="str">
        <f>"TOTAL "&amp;B315</f>
        <v>TOTAL DISTRIBUTION</v>
      </c>
      <c r="C322" s="286"/>
      <c r="D322" s="173"/>
      <c r="E322" s="174"/>
      <c r="F322" s="175"/>
      <c r="G322" s="176">
        <f>SUM(G315:G321)</f>
        <v>0</v>
      </c>
    </row>
    <row r="323" spans="1:7" s="28" customFormat="1" ht="9" customHeight="1" x14ac:dyDescent="0.35">
      <c r="A323" s="54"/>
      <c r="B323" s="182"/>
      <c r="C323" s="272"/>
      <c r="D323" s="98"/>
      <c r="E323" s="90"/>
      <c r="F323" s="56"/>
      <c r="G323" s="48"/>
    </row>
    <row r="324" spans="1:7" s="28" customFormat="1" ht="12.75" customHeight="1" x14ac:dyDescent="0.35">
      <c r="A324" s="49"/>
      <c r="B324" s="50" t="s">
        <v>192</v>
      </c>
      <c r="C324" s="273"/>
      <c r="D324" s="297"/>
      <c r="E324" s="51"/>
      <c r="F324" s="51"/>
      <c r="G324" s="52"/>
    </row>
    <row r="325" spans="1:7" s="155" customFormat="1" x14ac:dyDescent="0.35">
      <c r="A325" s="54"/>
      <c r="B325" s="163"/>
      <c r="C325" s="272"/>
      <c r="D325" s="61"/>
      <c r="E325" s="73"/>
      <c r="F325" s="56"/>
      <c r="G325" s="48"/>
    </row>
    <row r="326" spans="1:7" s="155" customFormat="1" ht="26" x14ac:dyDescent="0.35">
      <c r="A326" s="183"/>
      <c r="B326" s="163" t="s">
        <v>193</v>
      </c>
      <c r="C326" s="272" t="s">
        <v>21</v>
      </c>
      <c r="D326" s="61">
        <v>1</v>
      </c>
      <c r="E326" s="73"/>
      <c r="F326" s="63"/>
      <c r="G326" s="57">
        <f>F326*D326</f>
        <v>0</v>
      </c>
    </row>
    <row r="327" spans="1:7" s="155" customFormat="1" x14ac:dyDescent="0.35">
      <c r="A327" s="54"/>
      <c r="B327" s="157"/>
      <c r="C327" s="272"/>
      <c r="D327" s="61"/>
      <c r="E327" s="73"/>
      <c r="F327" s="56"/>
      <c r="G327" s="48"/>
    </row>
    <row r="328" spans="1:7" s="155" customFormat="1" x14ac:dyDescent="0.35">
      <c r="A328" s="172"/>
      <c r="B328" s="161" t="str">
        <f>"TOTAL "&amp;B324</f>
        <v>TOTAL CHARGE EN FLUIDE</v>
      </c>
      <c r="C328" s="286"/>
      <c r="D328" s="173"/>
      <c r="E328" s="174"/>
      <c r="F328" s="175"/>
      <c r="G328" s="176">
        <f>SUM(G326:G327)</f>
        <v>0</v>
      </c>
    </row>
    <row r="329" spans="1:7" s="155" customFormat="1" x14ac:dyDescent="0.35">
      <c r="A329" s="54"/>
      <c r="B329" s="184"/>
      <c r="C329" s="272"/>
      <c r="D329" s="61"/>
      <c r="E329" s="73"/>
      <c r="F329" s="56"/>
      <c r="G329" s="185"/>
    </row>
    <row r="330" spans="1:7" s="28" customFormat="1" ht="12.75" customHeight="1" x14ac:dyDescent="0.35">
      <c r="A330" s="49"/>
      <c r="B330" s="50" t="s">
        <v>194</v>
      </c>
      <c r="C330" s="273"/>
      <c r="D330" s="297"/>
      <c r="E330" s="51"/>
      <c r="F330" s="51"/>
      <c r="G330" s="52"/>
    </row>
    <row r="331" spans="1:7" s="155" customFormat="1" x14ac:dyDescent="0.35">
      <c r="A331" s="54"/>
      <c r="B331" s="163"/>
      <c r="C331" s="272"/>
      <c r="D331" s="61"/>
      <c r="E331" s="73"/>
      <c r="F331" s="56"/>
      <c r="G331" s="48"/>
    </row>
    <row r="332" spans="1:7" s="155" customFormat="1" x14ac:dyDescent="0.35">
      <c r="A332" s="183"/>
      <c r="B332" s="163" t="s">
        <v>195</v>
      </c>
      <c r="C332" s="272" t="s">
        <v>21</v>
      </c>
      <c r="D332" s="61">
        <v>1</v>
      </c>
      <c r="E332" s="73"/>
      <c r="F332" s="63"/>
      <c r="G332" s="57">
        <f>F332*D332</f>
        <v>0</v>
      </c>
    </row>
    <row r="333" spans="1:7" s="155" customFormat="1" x14ac:dyDescent="0.35">
      <c r="A333" s="54"/>
      <c r="B333" s="157"/>
      <c r="C333" s="272"/>
      <c r="D333" s="61"/>
      <c r="E333" s="73"/>
      <c r="F333" s="56"/>
      <c r="G333" s="48"/>
    </row>
    <row r="334" spans="1:7" s="155" customFormat="1" x14ac:dyDescent="0.35">
      <c r="A334" s="172"/>
      <c r="B334" s="161" t="str">
        <f>"TOTAL "&amp;B330</f>
        <v>TOTAL CONDENSATS</v>
      </c>
      <c r="C334" s="286"/>
      <c r="D334" s="173"/>
      <c r="E334" s="174"/>
      <c r="F334" s="175"/>
      <c r="G334" s="176">
        <f>SUM(G332:G333)</f>
        <v>0</v>
      </c>
    </row>
    <row r="335" spans="1:7" s="155" customFormat="1" ht="7.5" customHeight="1" x14ac:dyDescent="0.35">
      <c r="A335" s="54"/>
      <c r="B335" s="184"/>
      <c r="C335" s="272"/>
      <c r="D335" s="61"/>
      <c r="E335" s="73"/>
      <c r="F335" s="56"/>
      <c r="G335" s="185"/>
    </row>
    <row r="336" spans="1:7" s="134" customFormat="1" ht="14.5" x14ac:dyDescent="0.35">
      <c r="A336" s="186"/>
      <c r="B336" s="187" t="s">
        <v>196</v>
      </c>
      <c r="C336" s="288"/>
      <c r="D336" s="188"/>
      <c r="E336" s="189"/>
      <c r="F336" s="190"/>
      <c r="G336" s="133">
        <f>SUM(G328+G313+G322+G295+G334)</f>
        <v>0</v>
      </c>
    </row>
    <row r="337" spans="1:7" s="28" customFormat="1" ht="9" customHeight="1" x14ac:dyDescent="0.35">
      <c r="A337" s="88"/>
      <c r="B337" s="89"/>
      <c r="C337" s="272"/>
      <c r="D337" s="61"/>
      <c r="E337" s="90"/>
      <c r="F337" s="56"/>
      <c r="G337" s="57"/>
    </row>
    <row r="338" spans="1:7" s="28" customFormat="1" ht="18.75" customHeight="1" x14ac:dyDescent="0.3">
      <c r="A338" s="39"/>
      <c r="B338" s="40" t="s">
        <v>197</v>
      </c>
      <c r="C338" s="271"/>
      <c r="D338" s="296"/>
      <c r="E338" s="41"/>
      <c r="F338" s="41"/>
      <c r="G338" s="42"/>
    </row>
    <row r="339" spans="1:7" s="28" customFormat="1" x14ac:dyDescent="0.35">
      <c r="A339" s="54"/>
      <c r="B339" s="184"/>
      <c r="C339" s="272"/>
      <c r="D339" s="61"/>
      <c r="E339" s="73"/>
      <c r="F339" s="56"/>
      <c r="G339" s="185"/>
    </row>
    <row r="340" spans="1:7" s="28" customFormat="1" ht="12.75" customHeight="1" x14ac:dyDescent="0.35">
      <c r="A340" s="49"/>
      <c r="B340" s="50" t="s">
        <v>198</v>
      </c>
      <c r="C340" s="273"/>
      <c r="D340" s="297"/>
      <c r="E340" s="51"/>
      <c r="F340" s="51"/>
      <c r="G340" s="52"/>
    </row>
    <row r="341" spans="1:7" s="155" customFormat="1" ht="8.25" customHeight="1" x14ac:dyDescent="0.35">
      <c r="A341" s="54"/>
      <c r="B341" s="163"/>
      <c r="C341" s="272"/>
      <c r="D341" s="61"/>
      <c r="E341" s="73"/>
      <c r="F341" s="56"/>
      <c r="G341" s="48"/>
    </row>
    <row r="342" spans="1:7" s="155" customFormat="1" ht="38.5" customHeight="1" x14ac:dyDescent="0.35">
      <c r="A342" s="330" t="s">
        <v>271</v>
      </c>
      <c r="B342" s="163" t="s">
        <v>272</v>
      </c>
      <c r="C342" s="272" t="s">
        <v>21</v>
      </c>
      <c r="D342" s="61">
        <v>1</v>
      </c>
      <c r="E342" s="73"/>
      <c r="F342" s="63"/>
      <c r="G342" s="57">
        <f>F342*D342</f>
        <v>0</v>
      </c>
    </row>
    <row r="343" spans="1:7" s="155" customFormat="1" x14ac:dyDescent="0.35">
      <c r="A343" s="54"/>
      <c r="B343" s="163" t="s">
        <v>199</v>
      </c>
      <c r="C343" s="272" t="s">
        <v>21</v>
      </c>
      <c r="D343" s="61">
        <v>1</v>
      </c>
      <c r="E343" s="73"/>
      <c r="F343" s="63"/>
      <c r="G343" s="57">
        <f>F343*D343</f>
        <v>0</v>
      </c>
    </row>
    <row r="344" spans="1:7" s="155" customFormat="1" x14ac:dyDescent="0.35">
      <c r="A344" s="183"/>
      <c r="B344" s="163" t="s">
        <v>200</v>
      </c>
      <c r="C344" s="272" t="s">
        <v>21</v>
      </c>
      <c r="D344" s="61">
        <v>1</v>
      </c>
      <c r="E344" s="73"/>
      <c r="F344" s="63"/>
      <c r="G344" s="57">
        <f>F344*D344</f>
        <v>0</v>
      </c>
    </row>
    <row r="345" spans="1:7" s="155" customFormat="1" ht="15.75" customHeight="1" x14ac:dyDescent="0.35">
      <c r="A345" s="54"/>
      <c r="B345" s="157"/>
      <c r="C345" s="272"/>
      <c r="D345" s="61"/>
      <c r="E345" s="73"/>
      <c r="F345" s="56"/>
      <c r="G345" s="48"/>
    </row>
    <row r="346" spans="1:7" s="155" customFormat="1" x14ac:dyDescent="0.35">
      <c r="A346" s="172"/>
      <c r="B346" s="161" t="str">
        <f>"TOTAL "&amp;B340</f>
        <v xml:space="preserve">TOTAL ARMOIRE ELECTRIQUE TD CVC REFRIGERATION </v>
      </c>
      <c r="C346" s="286"/>
      <c r="D346" s="173"/>
      <c r="E346" s="174"/>
      <c r="F346" s="175"/>
      <c r="G346" s="176">
        <f>SUM(G342:G345)</f>
        <v>0</v>
      </c>
    </row>
    <row r="347" spans="1:7" s="28" customFormat="1" x14ac:dyDescent="0.35">
      <c r="A347" s="54"/>
      <c r="B347" s="184"/>
      <c r="C347" s="272"/>
      <c r="D347" s="61"/>
      <c r="E347" s="73"/>
      <c r="F347" s="56"/>
      <c r="G347" s="185"/>
    </row>
    <row r="348" spans="1:7" s="28" customFormat="1" ht="12.75" customHeight="1" x14ac:dyDescent="0.35">
      <c r="A348" s="49"/>
      <c r="B348" s="50" t="s">
        <v>201</v>
      </c>
      <c r="C348" s="273"/>
      <c r="D348" s="297"/>
      <c r="E348" s="51"/>
      <c r="F348" s="51"/>
      <c r="G348" s="52"/>
    </row>
    <row r="349" spans="1:7" s="155" customFormat="1" x14ac:dyDescent="0.35">
      <c r="A349" s="54"/>
      <c r="B349" s="163"/>
      <c r="C349" s="272"/>
      <c r="D349" s="61"/>
      <c r="E349" s="73"/>
      <c r="F349" s="56"/>
      <c r="G349" s="48"/>
    </row>
    <row r="350" spans="1:7" s="155" customFormat="1" ht="32.25" customHeight="1" x14ac:dyDescent="0.35">
      <c r="A350" s="156" t="s">
        <v>270</v>
      </c>
      <c r="B350" s="163" t="s">
        <v>268</v>
      </c>
      <c r="C350" s="272" t="s">
        <v>21</v>
      </c>
      <c r="D350" s="61">
        <v>1</v>
      </c>
      <c r="E350" s="73"/>
      <c r="F350" s="63"/>
      <c r="G350" s="57">
        <f>F350*D350</f>
        <v>0</v>
      </c>
    </row>
    <row r="351" spans="1:7" s="155" customFormat="1" ht="32.25" customHeight="1" x14ac:dyDescent="0.35">
      <c r="A351" s="156" t="s">
        <v>267</v>
      </c>
      <c r="B351" s="163" t="s">
        <v>269</v>
      </c>
      <c r="C351" s="272" t="s">
        <v>21</v>
      </c>
      <c r="D351" s="61">
        <v>1</v>
      </c>
      <c r="E351" s="73"/>
      <c r="F351" s="63"/>
      <c r="G351" s="57">
        <f>F351*D351</f>
        <v>0</v>
      </c>
    </row>
    <row r="352" spans="1:7" s="155" customFormat="1" x14ac:dyDescent="0.35">
      <c r="A352" s="54"/>
      <c r="B352" s="191" t="s">
        <v>204</v>
      </c>
      <c r="C352" s="272"/>
      <c r="D352" s="61"/>
      <c r="E352" s="73"/>
      <c r="F352" s="63"/>
      <c r="G352" s="57"/>
    </row>
    <row r="353" spans="1:7" s="155" customFormat="1" ht="32.25" customHeight="1" x14ac:dyDescent="0.35">
      <c r="A353" s="54" t="s">
        <v>202</v>
      </c>
      <c r="B353" s="163" t="s">
        <v>203</v>
      </c>
      <c r="C353" s="272" t="s">
        <v>21</v>
      </c>
      <c r="D353" s="61">
        <v>1</v>
      </c>
      <c r="E353" s="73"/>
      <c r="F353" s="63"/>
      <c r="G353" s="57">
        <f>F353*D353</f>
        <v>0</v>
      </c>
    </row>
    <row r="354" spans="1:7" s="155" customFormat="1" x14ac:dyDescent="0.35">
      <c r="A354" s="54"/>
      <c r="B354" s="163" t="s">
        <v>205</v>
      </c>
      <c r="C354" s="272" t="s">
        <v>21</v>
      </c>
      <c r="D354" s="61">
        <v>1</v>
      </c>
      <c r="E354" s="73"/>
      <c r="F354" s="63"/>
      <c r="G354" s="57">
        <f>F354*D354</f>
        <v>0</v>
      </c>
    </row>
    <row r="355" spans="1:7" s="155" customFormat="1" ht="34.5" customHeight="1" x14ac:dyDescent="0.35">
      <c r="A355" s="54"/>
      <c r="B355" s="163" t="s">
        <v>206</v>
      </c>
      <c r="C355" s="272" t="s">
        <v>21</v>
      </c>
      <c r="D355" s="61">
        <v>1</v>
      </c>
      <c r="E355" s="73"/>
      <c r="F355" s="63"/>
      <c r="G355" s="57" t="s">
        <v>207</v>
      </c>
    </row>
    <row r="356" spans="1:7" s="155" customFormat="1" ht="26" x14ac:dyDescent="0.35">
      <c r="A356" s="54"/>
      <c r="B356" s="163" t="s">
        <v>208</v>
      </c>
      <c r="C356" s="272" t="s">
        <v>21</v>
      </c>
      <c r="D356" s="61">
        <v>1</v>
      </c>
      <c r="E356" s="73"/>
      <c r="F356" s="63"/>
      <c r="G356" s="57" t="s">
        <v>207</v>
      </c>
    </row>
    <row r="357" spans="1:7" s="155" customFormat="1" x14ac:dyDescent="0.35">
      <c r="A357" s="54"/>
      <c r="B357" s="163" t="s">
        <v>209</v>
      </c>
      <c r="C357" s="272" t="s">
        <v>21</v>
      </c>
      <c r="D357" s="61">
        <v>1</v>
      </c>
      <c r="E357" s="73"/>
      <c r="F357" s="63"/>
      <c r="G357" s="57">
        <f>F357*D357</f>
        <v>0</v>
      </c>
    </row>
    <row r="358" spans="1:7" s="155" customFormat="1" x14ac:dyDescent="0.35">
      <c r="A358" s="54"/>
      <c r="B358" s="163" t="s">
        <v>210</v>
      </c>
      <c r="C358" s="272" t="s">
        <v>21</v>
      </c>
      <c r="D358" s="61">
        <v>1</v>
      </c>
      <c r="E358" s="73"/>
      <c r="F358" s="63"/>
      <c r="G358" s="57">
        <f>F358*D358</f>
        <v>0</v>
      </c>
    </row>
    <row r="359" spans="1:7" s="155" customFormat="1" x14ac:dyDescent="0.35">
      <c r="A359" s="54"/>
      <c r="B359" s="157"/>
      <c r="C359" s="272"/>
      <c r="D359" s="61"/>
      <c r="E359" s="73"/>
      <c r="F359" s="56"/>
      <c r="G359" s="48"/>
    </row>
    <row r="360" spans="1:7" s="155" customFormat="1" x14ac:dyDescent="0.35">
      <c r="A360" s="172"/>
      <c r="B360" s="161" t="str">
        <f>"TOTAL "&amp;B348</f>
        <v>TOTAL GTC / REGULATION / SUPERVISION Y COMPRIS ARMOIRE ELECTRIQUE</v>
      </c>
      <c r="C360" s="286"/>
      <c r="D360" s="173"/>
      <c r="E360" s="174"/>
      <c r="F360" s="175"/>
      <c r="G360" s="176">
        <f>SUM(G351:G359)</f>
        <v>0</v>
      </c>
    </row>
    <row r="361" spans="1:7" s="155" customFormat="1" ht="8.5" customHeight="1" x14ac:dyDescent="0.35">
      <c r="A361" s="54"/>
      <c r="B361" s="184"/>
      <c r="C361" s="272"/>
      <c r="D361" s="61"/>
      <c r="E361" s="73"/>
      <c r="F361" s="56"/>
      <c r="G361" s="185"/>
    </row>
    <row r="362" spans="1:7" s="134" customFormat="1" ht="15" thickBot="1" x14ac:dyDescent="0.4">
      <c r="A362" s="192"/>
      <c r="B362" s="193" t="str">
        <f>"TOTAL "&amp;B338</f>
        <v>TOTAL ELECTRICITE - REGULATION - COMMANDE</v>
      </c>
      <c r="C362" s="289"/>
      <c r="D362" s="194"/>
      <c r="E362" s="195"/>
      <c r="F362" s="196"/>
      <c r="G362" s="197">
        <f>SUM(G360+G346)</f>
        <v>0</v>
      </c>
    </row>
    <row r="363" spans="1:7" s="28" customFormat="1" x14ac:dyDescent="0.35">
      <c r="A363" s="145"/>
      <c r="B363" s="198"/>
      <c r="C363" s="280"/>
      <c r="D363" s="107"/>
      <c r="E363" s="108"/>
      <c r="F363" s="140"/>
      <c r="G363" s="109"/>
    </row>
    <row r="364" spans="1:7" s="28" customFormat="1" ht="37.5" customHeight="1" x14ac:dyDescent="0.3">
      <c r="A364" s="39"/>
      <c r="B364" s="40" t="s">
        <v>211</v>
      </c>
      <c r="C364" s="271"/>
      <c r="D364" s="296"/>
      <c r="E364" s="41"/>
      <c r="F364" s="41"/>
      <c r="G364" s="42"/>
    </row>
    <row r="365" spans="1:7" s="28" customFormat="1" x14ac:dyDescent="0.35">
      <c r="A365" s="54"/>
      <c r="B365" s="184"/>
      <c r="C365" s="272"/>
      <c r="D365" s="61"/>
      <c r="E365" s="73"/>
      <c r="F365" s="56"/>
      <c r="G365" s="185"/>
    </row>
    <row r="366" spans="1:7" s="28" customFormat="1" ht="12.75" customHeight="1" x14ac:dyDescent="0.35">
      <c r="A366" s="49"/>
      <c r="B366" s="50" t="s">
        <v>212</v>
      </c>
      <c r="C366" s="273"/>
      <c r="D366" s="297"/>
      <c r="E366" s="51"/>
      <c r="F366" s="51"/>
      <c r="G366" s="52"/>
    </row>
    <row r="367" spans="1:7" s="155" customFormat="1" x14ac:dyDescent="0.3">
      <c r="A367" s="199"/>
      <c r="B367" s="200"/>
      <c r="C367" s="270"/>
      <c r="D367" s="36"/>
      <c r="E367" s="37"/>
      <c r="F367" s="83"/>
      <c r="G367" s="33"/>
    </row>
    <row r="368" spans="1:7" s="28" customFormat="1" ht="34.5" customHeight="1" x14ac:dyDescent="0.3">
      <c r="A368" s="199"/>
      <c r="B368" s="157" t="s">
        <v>213</v>
      </c>
      <c r="C368" s="272" t="s">
        <v>214</v>
      </c>
      <c r="D368" s="61">
        <v>445</v>
      </c>
      <c r="E368" s="37"/>
      <c r="F368" s="63"/>
      <c r="G368" s="57">
        <f t="shared" ref="G368:G373" si="8">F368*D368</f>
        <v>0</v>
      </c>
    </row>
    <row r="369" spans="1:7" s="28" customFormat="1" ht="26" x14ac:dyDescent="0.3">
      <c r="A369" s="199"/>
      <c r="B369" s="200" t="s">
        <v>215</v>
      </c>
      <c r="C369" s="270" t="s">
        <v>214</v>
      </c>
      <c r="D369" s="61">
        <v>200</v>
      </c>
      <c r="E369" s="37"/>
      <c r="F369" s="63"/>
      <c r="G369" s="57">
        <f t="shared" si="8"/>
        <v>0</v>
      </c>
    </row>
    <row r="370" spans="1:7" s="28" customFormat="1" ht="26" x14ac:dyDescent="0.3">
      <c r="A370" s="199"/>
      <c r="B370" s="200" t="s">
        <v>216</v>
      </c>
      <c r="C370" s="270" t="s">
        <v>214</v>
      </c>
      <c r="D370" s="61">
        <v>97</v>
      </c>
      <c r="E370" s="37"/>
      <c r="F370" s="63"/>
      <c r="G370" s="57">
        <f t="shared" si="8"/>
        <v>0</v>
      </c>
    </row>
    <row r="371" spans="1:7" s="28" customFormat="1" x14ac:dyDescent="0.3">
      <c r="A371" s="199"/>
      <c r="B371" s="200" t="s">
        <v>217</v>
      </c>
      <c r="C371" s="270" t="s">
        <v>214</v>
      </c>
      <c r="D371" s="61">
        <v>62</v>
      </c>
      <c r="E371" s="37"/>
      <c r="F371" s="63"/>
      <c r="G371" s="57">
        <f t="shared" si="8"/>
        <v>0</v>
      </c>
    </row>
    <row r="372" spans="1:7" s="28" customFormat="1" x14ac:dyDescent="0.3">
      <c r="A372" s="201"/>
      <c r="B372" s="200" t="s">
        <v>218</v>
      </c>
      <c r="C372" s="270" t="s">
        <v>40</v>
      </c>
      <c r="D372" s="61">
        <v>20</v>
      </c>
      <c r="E372" s="37"/>
      <c r="F372" s="63"/>
      <c r="G372" s="57">
        <f t="shared" si="8"/>
        <v>0</v>
      </c>
    </row>
    <row r="373" spans="1:7" s="28" customFormat="1" x14ac:dyDescent="0.3">
      <c r="A373" s="201"/>
      <c r="B373" s="200" t="s">
        <v>219</v>
      </c>
      <c r="C373" s="270" t="s">
        <v>5</v>
      </c>
      <c r="D373" s="61">
        <v>6</v>
      </c>
      <c r="E373" s="37"/>
      <c r="F373" s="63"/>
      <c r="G373" s="57">
        <f t="shared" si="8"/>
        <v>0</v>
      </c>
    </row>
    <row r="374" spans="1:7" s="155" customFormat="1" ht="9" customHeight="1" x14ac:dyDescent="0.3">
      <c r="A374" s="199"/>
      <c r="B374" s="200"/>
      <c r="C374" s="270"/>
      <c r="D374" s="36"/>
      <c r="E374" s="37"/>
      <c r="F374" s="83"/>
      <c r="G374" s="33"/>
    </row>
    <row r="375" spans="1:7" s="28" customFormat="1" ht="13.5" thickBot="1" x14ac:dyDescent="0.4">
      <c r="A375" s="331"/>
      <c r="B375" s="332" t="str">
        <f>"TOTAL "&amp;B366</f>
        <v>TOTAL PANNEAUX ISOTHERMES POSITIFS</v>
      </c>
      <c r="C375" s="333"/>
      <c r="D375" s="334"/>
      <c r="E375" s="335"/>
      <c r="F375" s="336"/>
      <c r="G375" s="337">
        <f>SUM(G368:G374)</f>
        <v>0</v>
      </c>
    </row>
    <row r="376" spans="1:7" s="28" customFormat="1" x14ac:dyDescent="0.3">
      <c r="A376" s="316"/>
      <c r="B376" s="306"/>
      <c r="C376" s="318"/>
      <c r="D376" s="319"/>
      <c r="E376" s="320"/>
      <c r="F376" s="321"/>
      <c r="G376" s="322"/>
    </row>
    <row r="377" spans="1:7" s="28" customFormat="1" ht="12.75" customHeight="1" x14ac:dyDescent="0.35">
      <c r="A377" s="49"/>
      <c r="B377" s="50" t="s">
        <v>220</v>
      </c>
      <c r="C377" s="273"/>
      <c r="D377" s="297"/>
      <c r="E377" s="51"/>
      <c r="F377" s="51"/>
      <c r="G377" s="52"/>
    </row>
    <row r="378" spans="1:7" s="28" customFormat="1" x14ac:dyDescent="0.3">
      <c r="A378" s="199"/>
      <c r="B378" s="35"/>
      <c r="C378" s="270"/>
      <c r="D378" s="36"/>
      <c r="E378" s="37"/>
      <c r="F378" s="83"/>
      <c r="G378" s="33"/>
    </row>
    <row r="379" spans="1:7" s="155" customFormat="1" x14ac:dyDescent="0.3">
      <c r="A379" s="199"/>
      <c r="B379" s="200" t="s">
        <v>221</v>
      </c>
      <c r="C379" s="270" t="s">
        <v>214</v>
      </c>
      <c r="D379" s="61">
        <v>60</v>
      </c>
      <c r="E379" s="37"/>
      <c r="F379" s="63"/>
      <c r="G379" s="57">
        <f>F379*D379</f>
        <v>0</v>
      </c>
    </row>
    <row r="380" spans="1:7" s="28" customFormat="1" ht="26" x14ac:dyDescent="0.3">
      <c r="A380" s="201"/>
      <c r="B380" s="200" t="s">
        <v>222</v>
      </c>
      <c r="C380" s="270" t="s">
        <v>214</v>
      </c>
      <c r="D380" s="61">
        <v>23</v>
      </c>
      <c r="E380" s="37"/>
      <c r="F380" s="63"/>
      <c r="G380" s="57">
        <f>F380*D380</f>
        <v>0</v>
      </c>
    </row>
    <row r="381" spans="1:7" s="28" customFormat="1" x14ac:dyDescent="0.3">
      <c r="A381" s="201"/>
      <c r="B381" s="200" t="s">
        <v>223</v>
      </c>
      <c r="C381" s="270" t="s">
        <v>214</v>
      </c>
      <c r="D381" s="61">
        <v>23</v>
      </c>
      <c r="E381" s="37"/>
      <c r="F381" s="63"/>
      <c r="G381" s="57">
        <f>F381*D381</f>
        <v>0</v>
      </c>
    </row>
    <row r="382" spans="1:7" s="28" customFormat="1" x14ac:dyDescent="0.3">
      <c r="A382" s="201"/>
      <c r="B382" s="200" t="s">
        <v>224</v>
      </c>
      <c r="C382" s="270" t="s">
        <v>214</v>
      </c>
      <c r="D382" s="61">
        <v>23</v>
      </c>
      <c r="E382" s="37"/>
      <c r="F382" s="63"/>
      <c r="G382" s="57">
        <f>F382*D382</f>
        <v>0</v>
      </c>
    </row>
    <row r="383" spans="1:7" s="28" customFormat="1" x14ac:dyDescent="0.3">
      <c r="A383" s="201"/>
      <c r="B383" s="200" t="s">
        <v>218</v>
      </c>
      <c r="C383" s="270" t="s">
        <v>40</v>
      </c>
      <c r="D383" s="61">
        <v>10</v>
      </c>
      <c r="E383" s="37"/>
      <c r="F383" s="63"/>
      <c r="G383" s="57">
        <f>F383*D383</f>
        <v>0</v>
      </c>
    </row>
    <row r="384" spans="1:7" s="28" customFormat="1" x14ac:dyDescent="0.3">
      <c r="A384" s="201"/>
      <c r="B384" s="200"/>
      <c r="C384" s="270"/>
      <c r="D384" s="36"/>
      <c r="E384" s="37"/>
      <c r="F384" s="83"/>
      <c r="G384" s="33"/>
    </row>
    <row r="385" spans="1:7" s="28" customFormat="1" ht="13.5" thickBot="1" x14ac:dyDescent="0.35">
      <c r="A385" s="309"/>
      <c r="B385" s="310" t="str">
        <f>"TOTAL "&amp;B377</f>
        <v>TOTAL PANNEAUX ISOTHERMES NEGATIFS</v>
      </c>
      <c r="C385" s="311"/>
      <c r="D385" s="312"/>
      <c r="E385" s="313"/>
      <c r="F385" s="314"/>
      <c r="G385" s="315">
        <f>SUM(G379:G384)</f>
        <v>0</v>
      </c>
    </row>
    <row r="386" spans="1:7" s="28" customFormat="1" x14ac:dyDescent="0.3">
      <c r="A386" s="316"/>
      <c r="B386" s="317"/>
      <c r="C386" s="318"/>
      <c r="D386" s="319"/>
      <c r="E386" s="320"/>
      <c r="F386" s="321"/>
      <c r="G386" s="322"/>
    </row>
    <row r="387" spans="1:7" s="28" customFormat="1" ht="12.75" customHeight="1" x14ac:dyDescent="0.35">
      <c r="A387" s="49"/>
      <c r="B387" s="50" t="s">
        <v>225</v>
      </c>
      <c r="C387" s="273"/>
      <c r="D387" s="297"/>
      <c r="E387" s="51"/>
      <c r="F387" s="51"/>
      <c r="G387" s="52"/>
    </row>
    <row r="388" spans="1:7" s="28" customFormat="1" x14ac:dyDescent="0.3">
      <c r="A388" s="199"/>
      <c r="B388" s="32"/>
      <c r="C388" s="269"/>
      <c r="D388" s="31"/>
      <c r="E388" s="32"/>
      <c r="F388" s="207"/>
      <c r="G388" s="208"/>
    </row>
    <row r="389" spans="1:7" s="28" customFormat="1" x14ac:dyDescent="0.3">
      <c r="A389" s="199" t="s">
        <v>226</v>
      </c>
      <c r="B389" s="209" t="s">
        <v>227</v>
      </c>
      <c r="C389" s="270" t="s">
        <v>5</v>
      </c>
      <c r="D389" s="61">
        <v>9</v>
      </c>
      <c r="E389" s="37"/>
      <c r="F389" s="63"/>
      <c r="G389" s="57">
        <f t="shared" ref="G389:G397" si="9">F389*D389</f>
        <v>0</v>
      </c>
    </row>
    <row r="390" spans="1:7" s="28" customFormat="1" x14ac:dyDescent="0.3">
      <c r="A390" s="199" t="s">
        <v>228</v>
      </c>
      <c r="B390" s="209" t="s">
        <v>229</v>
      </c>
      <c r="C390" s="270" t="s">
        <v>5</v>
      </c>
      <c r="D390" s="61">
        <v>2</v>
      </c>
      <c r="E390" s="37"/>
      <c r="F390" s="63"/>
      <c r="G390" s="57">
        <f t="shared" si="9"/>
        <v>0</v>
      </c>
    </row>
    <row r="391" spans="1:7" s="28" customFormat="1" x14ac:dyDescent="0.3">
      <c r="A391" s="199" t="s">
        <v>230</v>
      </c>
      <c r="B391" s="209" t="s">
        <v>231</v>
      </c>
      <c r="C391" s="270" t="s">
        <v>5</v>
      </c>
      <c r="D391" s="61">
        <v>2</v>
      </c>
      <c r="E391" s="37"/>
      <c r="F391" s="63"/>
      <c r="G391" s="57">
        <f t="shared" si="9"/>
        <v>0</v>
      </c>
    </row>
    <row r="392" spans="1:7" s="28" customFormat="1" x14ac:dyDescent="0.3">
      <c r="A392" s="199" t="s">
        <v>232</v>
      </c>
      <c r="B392" s="209" t="s">
        <v>233</v>
      </c>
      <c r="C392" s="270" t="s">
        <v>5</v>
      </c>
      <c r="D392" s="61">
        <v>3</v>
      </c>
      <c r="E392" s="37"/>
      <c r="F392" s="63"/>
      <c r="G392" s="57">
        <f>F392*D392</f>
        <v>0</v>
      </c>
    </row>
    <row r="393" spans="1:7" s="28" customFormat="1" x14ac:dyDescent="0.3">
      <c r="A393" s="199" t="s">
        <v>234</v>
      </c>
      <c r="B393" s="209" t="s">
        <v>235</v>
      </c>
      <c r="C393" s="270" t="s">
        <v>5</v>
      </c>
      <c r="D393" s="61">
        <v>2</v>
      </c>
      <c r="E393" s="37"/>
      <c r="F393" s="63"/>
      <c r="G393" s="57">
        <f t="shared" si="9"/>
        <v>0</v>
      </c>
    </row>
    <row r="394" spans="1:7" s="28" customFormat="1" x14ac:dyDescent="0.3">
      <c r="A394" s="199" t="s">
        <v>236</v>
      </c>
      <c r="B394" s="209" t="s">
        <v>237</v>
      </c>
      <c r="C394" s="270" t="s">
        <v>5</v>
      </c>
      <c r="D394" s="61">
        <v>7</v>
      </c>
      <c r="E394" s="37"/>
      <c r="F394" s="63"/>
      <c r="G394" s="57">
        <f t="shared" si="9"/>
        <v>0</v>
      </c>
    </row>
    <row r="395" spans="1:7" s="28" customFormat="1" x14ac:dyDescent="0.3">
      <c r="A395" s="199" t="s">
        <v>238</v>
      </c>
      <c r="B395" s="209" t="s">
        <v>239</v>
      </c>
      <c r="C395" s="270" t="s">
        <v>5</v>
      </c>
      <c r="D395" s="61">
        <v>2</v>
      </c>
      <c r="E395" s="37"/>
      <c r="F395" s="63"/>
      <c r="G395" s="57">
        <f>F395*D395</f>
        <v>0</v>
      </c>
    </row>
    <row r="396" spans="1:7" s="28" customFormat="1" x14ac:dyDescent="0.3">
      <c r="A396" s="199" t="s">
        <v>240</v>
      </c>
      <c r="B396" s="209" t="s">
        <v>241</v>
      </c>
      <c r="C396" s="270" t="s">
        <v>5</v>
      </c>
      <c r="D396" s="61">
        <v>1</v>
      </c>
      <c r="E396" s="37"/>
      <c r="F396" s="63"/>
      <c r="G396" s="57">
        <f t="shared" si="9"/>
        <v>0</v>
      </c>
    </row>
    <row r="397" spans="1:7" s="28" customFormat="1" x14ac:dyDescent="0.3">
      <c r="A397" s="199" t="s">
        <v>242</v>
      </c>
      <c r="B397" s="209" t="s">
        <v>241</v>
      </c>
      <c r="C397" s="270" t="s">
        <v>5</v>
      </c>
      <c r="D397" s="61">
        <v>1</v>
      </c>
      <c r="E397" s="37"/>
      <c r="F397" s="63"/>
      <c r="G397" s="57">
        <f t="shared" si="9"/>
        <v>0</v>
      </c>
    </row>
    <row r="398" spans="1:7" s="28" customFormat="1" x14ac:dyDescent="0.3">
      <c r="A398" s="199" t="s">
        <v>243</v>
      </c>
      <c r="B398" s="209" t="s">
        <v>241</v>
      </c>
      <c r="C398" s="270" t="s">
        <v>5</v>
      </c>
      <c r="D398" s="61">
        <v>1</v>
      </c>
      <c r="E398" s="37"/>
      <c r="F398" s="63"/>
      <c r="G398" s="57">
        <f>F398*D398</f>
        <v>0</v>
      </c>
    </row>
    <row r="399" spans="1:7" s="28" customFormat="1" x14ac:dyDescent="0.3">
      <c r="A399" s="199"/>
      <c r="B399" s="209"/>
      <c r="C399" s="270"/>
      <c r="D399" s="36"/>
      <c r="E399" s="37"/>
      <c r="F399" s="83"/>
      <c r="G399" s="33"/>
    </row>
    <row r="400" spans="1:7" s="28" customFormat="1" x14ac:dyDescent="0.3">
      <c r="A400" s="202"/>
      <c r="B400" s="161" t="str">
        <f>"TOTAL "&amp;B387</f>
        <v>TOTAL MENUISERIES ISOTHERMES</v>
      </c>
      <c r="C400" s="290"/>
      <c r="D400" s="203"/>
      <c r="E400" s="204"/>
      <c r="F400" s="205"/>
      <c r="G400" s="206">
        <f>SUM(G388:G399)</f>
        <v>0</v>
      </c>
    </row>
    <row r="401" spans="1:7" s="28" customFormat="1" x14ac:dyDescent="0.3">
      <c r="A401" s="199"/>
      <c r="B401" s="93"/>
      <c r="C401" s="270"/>
      <c r="D401" s="36"/>
      <c r="E401" s="37"/>
      <c r="F401" s="83"/>
      <c r="G401" s="210"/>
    </row>
    <row r="402" spans="1:7" s="28" customFormat="1" ht="12.75" customHeight="1" x14ac:dyDescent="0.35">
      <c r="A402" s="49"/>
      <c r="B402" s="50" t="s">
        <v>244</v>
      </c>
      <c r="C402" s="273"/>
      <c r="D402" s="297"/>
      <c r="E402" s="51"/>
      <c r="F402" s="51"/>
      <c r="G402" s="52"/>
    </row>
    <row r="403" spans="1:7" s="28" customFormat="1" x14ac:dyDescent="0.3">
      <c r="A403" s="199"/>
      <c r="B403" s="200" t="s">
        <v>245</v>
      </c>
      <c r="C403" s="270" t="s">
        <v>5</v>
      </c>
      <c r="D403" s="61">
        <v>8</v>
      </c>
      <c r="E403" s="37"/>
      <c r="F403" s="63"/>
      <c r="G403" s="57">
        <f>F403*D403</f>
        <v>0</v>
      </c>
    </row>
    <row r="404" spans="1:7" s="28" customFormat="1" x14ac:dyDescent="0.3">
      <c r="A404" s="199"/>
      <c r="B404" s="35"/>
      <c r="C404" s="270"/>
      <c r="D404" s="36"/>
      <c r="E404" s="37"/>
      <c r="F404" s="38"/>
      <c r="G404" s="33"/>
    </row>
    <row r="405" spans="1:7" s="28" customFormat="1" x14ac:dyDescent="0.3">
      <c r="A405" s="202"/>
      <c r="B405" s="161" t="str">
        <f>"TOTAL "&amp;B402</f>
        <v>TOTAL TRAPPE DE VISITES</v>
      </c>
      <c r="C405" s="290"/>
      <c r="D405" s="203"/>
      <c r="E405" s="204"/>
      <c r="F405" s="211"/>
      <c r="G405" s="206">
        <f>SUM(G403:G404)</f>
        <v>0</v>
      </c>
    </row>
    <row r="406" spans="1:7" s="28" customFormat="1" x14ac:dyDescent="0.3">
      <c r="A406" s="199"/>
      <c r="B406" s="93"/>
      <c r="C406" s="270"/>
      <c r="D406" s="36"/>
      <c r="E406" s="37"/>
      <c r="F406" s="83"/>
      <c r="G406" s="210"/>
    </row>
    <row r="407" spans="1:7" s="28" customFormat="1" ht="12.75" customHeight="1" x14ac:dyDescent="0.35">
      <c r="A407" s="49"/>
      <c r="B407" s="50" t="s">
        <v>246</v>
      </c>
      <c r="C407" s="273"/>
      <c r="D407" s="297"/>
      <c r="E407" s="51"/>
      <c r="F407" s="51"/>
      <c r="G407" s="52"/>
    </row>
    <row r="408" spans="1:7" s="28" customFormat="1" x14ac:dyDescent="0.3">
      <c r="A408" s="199"/>
      <c r="B408" s="200" t="s">
        <v>247</v>
      </c>
      <c r="C408" s="270" t="s">
        <v>5</v>
      </c>
      <c r="D408" s="61">
        <v>2</v>
      </c>
      <c r="E408" s="37"/>
      <c r="F408" s="63"/>
      <c r="G408" s="57">
        <f>F408*D408</f>
        <v>0</v>
      </c>
    </row>
    <row r="409" spans="1:7" s="28" customFormat="1" x14ac:dyDescent="0.3">
      <c r="A409" s="199"/>
      <c r="B409" s="35"/>
      <c r="C409" s="270"/>
      <c r="D409" s="36"/>
      <c r="E409" s="37"/>
      <c r="F409" s="38"/>
      <c r="G409" s="33"/>
    </row>
    <row r="410" spans="1:7" s="28" customFormat="1" x14ac:dyDescent="0.3">
      <c r="A410" s="202"/>
      <c r="B410" s="161" t="str">
        <f>"TOTAL "&amp;B407</f>
        <v>TOTAL SOUPAPES DE SECURITE</v>
      </c>
      <c r="C410" s="290"/>
      <c r="D410" s="203"/>
      <c r="E410" s="204"/>
      <c r="F410" s="211"/>
      <c r="G410" s="206">
        <f>SUM(G408:G409)</f>
        <v>0</v>
      </c>
    </row>
    <row r="411" spans="1:7" s="28" customFormat="1" ht="12.75" customHeight="1" x14ac:dyDescent="0.35">
      <c r="A411" s="49"/>
      <c r="B411" s="50" t="s">
        <v>248</v>
      </c>
      <c r="C411" s="273"/>
      <c r="D411" s="297"/>
      <c r="E411" s="51"/>
      <c r="F411" s="51"/>
      <c r="G411" s="52"/>
    </row>
    <row r="412" spans="1:7" s="28" customFormat="1" x14ac:dyDescent="0.3">
      <c r="A412" s="199"/>
      <c r="B412" s="200" t="s">
        <v>249</v>
      </c>
      <c r="C412" s="270" t="s">
        <v>5</v>
      </c>
      <c r="D412" s="61">
        <v>16</v>
      </c>
      <c r="E412" s="37"/>
      <c r="F412" s="63"/>
      <c r="G412" s="57">
        <f>F412*D412</f>
        <v>0</v>
      </c>
    </row>
    <row r="413" spans="1:7" s="28" customFormat="1" x14ac:dyDescent="0.3">
      <c r="A413" s="199"/>
      <c r="B413" s="200" t="s">
        <v>250</v>
      </c>
      <c r="C413" s="270" t="s">
        <v>5</v>
      </c>
      <c r="D413" s="61">
        <v>16</v>
      </c>
      <c r="E413" s="37"/>
      <c r="F413" s="63"/>
      <c r="G413" s="57">
        <f>F413*D413</f>
        <v>0</v>
      </c>
    </row>
    <row r="414" spans="1:7" s="28" customFormat="1" x14ac:dyDescent="0.3">
      <c r="A414" s="199"/>
      <c r="B414" s="35"/>
      <c r="C414" s="270"/>
      <c r="D414" s="36"/>
      <c r="E414" s="37"/>
      <c r="F414" s="38"/>
      <c r="G414" s="33"/>
    </row>
    <row r="415" spans="1:7" s="28" customFormat="1" x14ac:dyDescent="0.3">
      <c r="A415" s="202"/>
      <c r="B415" s="161" t="str">
        <f>"TOTAL "&amp;B411</f>
        <v xml:space="preserve">TOTAL RIDEAUX D'AIR </v>
      </c>
      <c r="C415" s="290"/>
      <c r="D415" s="203"/>
      <c r="E415" s="204"/>
      <c r="F415" s="211"/>
      <c r="G415" s="206">
        <f>SUM(G412:G414)</f>
        <v>0</v>
      </c>
    </row>
    <row r="416" spans="1:7" s="28" customFormat="1" x14ac:dyDescent="0.35">
      <c r="A416" s="54"/>
      <c r="B416" s="184"/>
      <c r="C416" s="272"/>
      <c r="D416" s="61"/>
      <c r="E416" s="73"/>
      <c r="F416" s="212"/>
      <c r="G416" s="185"/>
    </row>
    <row r="417" spans="1:7" s="28" customFormat="1" ht="12.75" customHeight="1" x14ac:dyDescent="0.35">
      <c r="A417" s="49"/>
      <c r="B417" s="50" t="s">
        <v>251</v>
      </c>
      <c r="C417" s="273"/>
      <c r="D417" s="297"/>
      <c r="E417" s="51"/>
      <c r="F417" s="51"/>
      <c r="G417" s="52"/>
    </row>
    <row r="418" spans="1:7" s="28" customFormat="1" x14ac:dyDescent="0.3">
      <c r="A418" s="199"/>
      <c r="B418" s="200" t="s">
        <v>252</v>
      </c>
      <c r="C418" s="270" t="s">
        <v>5</v>
      </c>
      <c r="D418" s="61">
        <v>2</v>
      </c>
      <c r="E418" s="37"/>
      <c r="F418" s="63"/>
      <c r="G418" s="57">
        <f>F418*D418</f>
        <v>0</v>
      </c>
    </row>
    <row r="419" spans="1:7" s="28" customFormat="1" x14ac:dyDescent="0.3">
      <c r="A419" s="199"/>
      <c r="B419" s="200" t="s">
        <v>253</v>
      </c>
      <c r="C419" s="270" t="s">
        <v>21</v>
      </c>
      <c r="D419" s="61">
        <v>1</v>
      </c>
      <c r="E419" s="37"/>
      <c r="F419" s="63"/>
      <c r="G419" s="57">
        <f>F419*D419</f>
        <v>0</v>
      </c>
    </row>
    <row r="420" spans="1:7" s="28" customFormat="1" x14ac:dyDescent="0.3">
      <c r="A420" s="199"/>
      <c r="B420" s="35"/>
      <c r="C420" s="270"/>
      <c r="D420" s="36"/>
      <c r="E420" s="37"/>
      <c r="F420" s="38"/>
      <c r="G420" s="33"/>
    </row>
    <row r="421" spans="1:7" s="28" customFormat="1" ht="14.5" customHeight="1" x14ac:dyDescent="0.3">
      <c r="A421" s="202"/>
      <c r="B421" s="161" t="str">
        <f>"TOTAL "&amp;B417</f>
        <v>TOTAL ALARME PERSONNE ENFERMEE</v>
      </c>
      <c r="C421" s="290"/>
      <c r="D421" s="203"/>
      <c r="E421" s="204"/>
      <c r="F421" s="211"/>
      <c r="G421" s="206">
        <f>SUM(G418:G420)</f>
        <v>0</v>
      </c>
    </row>
    <row r="422" spans="1:7" s="28" customFormat="1" ht="12" customHeight="1" x14ac:dyDescent="0.3">
      <c r="A422" s="199"/>
      <c r="B422" s="35"/>
      <c r="C422" s="270"/>
      <c r="D422" s="36"/>
      <c r="E422" s="37"/>
      <c r="F422" s="38"/>
      <c r="G422" s="33"/>
    </row>
    <row r="423" spans="1:7" s="134" customFormat="1" ht="31" customHeight="1" thickBot="1" x14ac:dyDescent="0.4">
      <c r="A423" s="192"/>
      <c r="B423" s="193" t="str">
        <f>"TOTAL "&amp;B364</f>
        <v>TOTAL CLOISONS, PLAFONDS ET MENUISERIES ISOTHERMES</v>
      </c>
      <c r="C423" s="289"/>
      <c r="D423" s="194"/>
      <c r="E423" s="195"/>
      <c r="F423" s="213"/>
      <c r="G423" s="214">
        <f>SUM(+G410+G400+G385+G375+G405+G415+G421)</f>
        <v>0</v>
      </c>
    </row>
    <row r="424" spans="1:7" s="28" customFormat="1" x14ac:dyDescent="0.35">
      <c r="A424" s="54"/>
      <c r="B424" s="184"/>
      <c r="C424" s="272"/>
      <c r="D424" s="61"/>
      <c r="E424" s="73"/>
      <c r="F424" s="212"/>
      <c r="G424" s="185"/>
    </row>
    <row r="425" spans="1:7" s="28" customFormat="1" ht="18.75" customHeight="1" x14ac:dyDescent="0.3">
      <c r="A425" s="39"/>
      <c r="B425" s="40" t="s">
        <v>254</v>
      </c>
      <c r="C425" s="271"/>
      <c r="D425" s="296"/>
      <c r="E425" s="41"/>
      <c r="F425" s="41"/>
      <c r="G425" s="42"/>
    </row>
    <row r="426" spans="1:7" s="28" customFormat="1" x14ac:dyDescent="0.35">
      <c r="A426" s="43"/>
      <c r="B426" s="215"/>
      <c r="C426" s="291"/>
      <c r="D426" s="54"/>
      <c r="E426" s="55"/>
      <c r="F426" s="216"/>
      <c r="G426" s="154"/>
    </row>
    <row r="427" spans="1:7" s="28" customFormat="1" x14ac:dyDescent="0.35">
      <c r="A427" s="43"/>
      <c r="B427" s="157" t="s">
        <v>255</v>
      </c>
      <c r="C427" s="272" t="s">
        <v>21</v>
      </c>
      <c r="D427" s="61">
        <v>1</v>
      </c>
      <c r="E427" s="73"/>
      <c r="F427" s="63"/>
      <c r="G427" s="57">
        <f>F427*D427</f>
        <v>0</v>
      </c>
    </row>
    <row r="428" spans="1:7" s="28" customFormat="1" ht="10.5" customHeight="1" x14ac:dyDescent="0.35">
      <c r="A428" s="43"/>
      <c r="B428" s="157" t="s">
        <v>256</v>
      </c>
      <c r="C428" s="272" t="s">
        <v>21</v>
      </c>
      <c r="D428" s="61">
        <v>1</v>
      </c>
      <c r="E428" s="73"/>
      <c r="F428" s="63"/>
      <c r="G428" s="57">
        <f>F428*D428</f>
        <v>0</v>
      </c>
    </row>
    <row r="429" spans="1:7" s="28" customFormat="1" x14ac:dyDescent="0.35">
      <c r="A429" s="43"/>
      <c r="B429" s="157" t="s">
        <v>257</v>
      </c>
      <c r="C429" s="272" t="s">
        <v>21</v>
      </c>
      <c r="D429" s="61">
        <v>1</v>
      </c>
      <c r="E429" s="73"/>
      <c r="F429" s="63"/>
      <c r="G429" s="57">
        <f>F429*D429</f>
        <v>0</v>
      </c>
    </row>
    <row r="430" spans="1:7" s="28" customFormat="1" x14ac:dyDescent="0.35">
      <c r="A430" s="43"/>
      <c r="B430" s="157" t="s">
        <v>258</v>
      </c>
      <c r="C430" s="272" t="s">
        <v>21</v>
      </c>
      <c r="D430" s="61">
        <v>1</v>
      </c>
      <c r="E430" s="73"/>
      <c r="F430" s="63"/>
      <c r="G430" s="57">
        <f>F430*D430</f>
        <v>0</v>
      </c>
    </row>
    <row r="431" spans="1:7" s="28" customFormat="1" x14ac:dyDescent="0.35">
      <c r="A431" s="43"/>
      <c r="B431" s="157" t="s">
        <v>259</v>
      </c>
      <c r="C431" s="272" t="s">
        <v>21</v>
      </c>
      <c r="D431" s="61">
        <v>1</v>
      </c>
      <c r="E431" s="73"/>
      <c r="F431" s="63"/>
      <c r="G431" s="57">
        <f>F431*D431</f>
        <v>0</v>
      </c>
    </row>
    <row r="432" spans="1:7" s="28" customFormat="1" x14ac:dyDescent="0.3">
      <c r="A432" s="34"/>
      <c r="B432" s="217"/>
      <c r="C432" s="292"/>
      <c r="D432" s="94"/>
      <c r="E432" s="95"/>
      <c r="F432" s="96"/>
      <c r="G432" s="97"/>
    </row>
    <row r="433" spans="1:7" s="134" customFormat="1" ht="15" thickBot="1" x14ac:dyDescent="0.4">
      <c r="A433" s="192"/>
      <c r="B433" s="323" t="str">
        <f>"TOTAL "&amp;B425</f>
        <v>TOTAL DIVERS</v>
      </c>
      <c r="C433" s="289"/>
      <c r="D433" s="194"/>
      <c r="E433" s="195"/>
      <c r="F433" s="213"/>
      <c r="G433" s="214">
        <f>SUM(G425:G432)</f>
        <v>0</v>
      </c>
    </row>
    <row r="434" spans="1:7" s="28" customFormat="1" x14ac:dyDescent="0.35">
      <c r="A434" s="324"/>
      <c r="B434" s="325"/>
      <c r="C434" s="326"/>
      <c r="D434" s="168"/>
      <c r="E434" s="327"/>
      <c r="F434" s="328"/>
      <c r="G434" s="329"/>
    </row>
    <row r="435" spans="1:7" s="28" customFormat="1" ht="23.5" x14ac:dyDescent="0.35">
      <c r="A435" s="98"/>
      <c r="B435" s="218" t="s">
        <v>260</v>
      </c>
      <c r="C435" s="293"/>
      <c r="D435" s="219"/>
      <c r="E435" s="220"/>
      <c r="F435" s="221"/>
      <c r="G435" s="222"/>
    </row>
    <row r="436" spans="1:7" s="28" customFormat="1" ht="12" customHeight="1" x14ac:dyDescent="0.35">
      <c r="A436" s="156"/>
      <c r="B436" s="163"/>
      <c r="C436" s="294"/>
      <c r="D436" s="223"/>
      <c r="E436" s="224"/>
      <c r="F436" s="225"/>
      <c r="G436" s="226"/>
    </row>
    <row r="437" spans="1:7" s="28" customFormat="1" ht="16.5" customHeight="1" x14ac:dyDescent="0.35">
      <c r="A437" s="156"/>
      <c r="B437" s="227" t="str">
        <f>B9</f>
        <v>CLIMATISATION - TRAITEMENT D'AIR</v>
      </c>
      <c r="C437" s="294"/>
      <c r="D437" s="223"/>
      <c r="E437" s="224"/>
      <c r="F437" s="225"/>
      <c r="G437" s="228"/>
    </row>
    <row r="438" spans="1:7" s="28" customFormat="1" ht="9" customHeight="1" x14ac:dyDescent="0.35">
      <c r="A438" s="156"/>
      <c r="B438" s="227"/>
      <c r="C438" s="294"/>
      <c r="D438" s="223"/>
      <c r="E438" s="224"/>
      <c r="F438" s="225"/>
      <c r="G438" s="228"/>
    </row>
    <row r="439" spans="1:7" s="236" customFormat="1" ht="12" x14ac:dyDescent="0.35">
      <c r="A439" s="229"/>
      <c r="B439" s="230" t="str">
        <f>B11</f>
        <v>PRODUCTION DE FROID</v>
      </c>
      <c r="C439" s="231" t="s">
        <v>5</v>
      </c>
      <c r="D439" s="232">
        <v>1</v>
      </c>
      <c r="E439" s="233"/>
      <c r="F439" s="234">
        <f>G35</f>
        <v>0</v>
      </c>
      <c r="G439" s="235">
        <f>SUM(F439*D439)</f>
        <v>0</v>
      </c>
    </row>
    <row r="440" spans="1:7" s="236" customFormat="1" ht="12" x14ac:dyDescent="0.35">
      <c r="A440" s="229"/>
      <c r="B440" s="230" t="str">
        <f>B37</f>
        <v>DISTRIBUTION</v>
      </c>
      <c r="C440" s="231" t="s">
        <v>5</v>
      </c>
      <c r="D440" s="232">
        <v>1</v>
      </c>
      <c r="E440" s="233"/>
      <c r="F440" s="234">
        <f>G43</f>
        <v>0</v>
      </c>
      <c r="G440" s="235">
        <f>SUM(F440*D440)</f>
        <v>0</v>
      </c>
    </row>
    <row r="441" spans="1:7" s="236" customFormat="1" ht="12" x14ac:dyDescent="0.35">
      <c r="A441" s="229"/>
      <c r="B441" s="230" t="str">
        <f>B45</f>
        <v>TERMINAUX</v>
      </c>
      <c r="C441" s="231" t="s">
        <v>5</v>
      </c>
      <c r="D441" s="232">
        <v>1</v>
      </c>
      <c r="E441" s="233"/>
      <c r="F441" s="234">
        <f>G73</f>
        <v>0</v>
      </c>
      <c r="G441" s="235">
        <f>SUM(F441*D441)</f>
        <v>0</v>
      </c>
    </row>
    <row r="442" spans="1:7" s="236" customFormat="1" ht="12" x14ac:dyDescent="0.35">
      <c r="A442" s="229"/>
      <c r="B442" s="230" t="str">
        <f>B75</f>
        <v>DIFFUSION (Unités gainables)</v>
      </c>
      <c r="C442" s="231" t="s">
        <v>5</v>
      </c>
      <c r="D442" s="232">
        <v>1</v>
      </c>
      <c r="E442" s="233"/>
      <c r="F442" s="234">
        <f>G92</f>
        <v>0</v>
      </c>
      <c r="G442" s="235">
        <f>SUM(F442*D442)</f>
        <v>0</v>
      </c>
    </row>
    <row r="443" spans="1:7" s="28" customFormat="1" ht="9.75" customHeight="1" x14ac:dyDescent="0.35">
      <c r="A443" s="156"/>
      <c r="B443" s="237"/>
      <c r="C443" s="294"/>
      <c r="D443" s="223"/>
      <c r="E443" s="224"/>
      <c r="F443" s="238"/>
      <c r="G443" s="228"/>
    </row>
    <row r="444" spans="1:7" s="28" customFormat="1" ht="16.5" customHeight="1" x14ac:dyDescent="0.35">
      <c r="A444" s="156"/>
      <c r="B444" s="227" t="str">
        <f>B96</f>
        <v>VENTILATION</v>
      </c>
      <c r="C444" s="294"/>
      <c r="D444" s="223"/>
      <c r="E444" s="224"/>
      <c r="F444" s="238"/>
      <c r="G444" s="228"/>
    </row>
    <row r="445" spans="1:7" s="28" customFormat="1" ht="9" customHeight="1" x14ac:dyDescent="0.35">
      <c r="A445" s="156"/>
      <c r="B445" s="227"/>
      <c r="C445" s="294"/>
      <c r="D445" s="223"/>
      <c r="E445" s="224"/>
      <c r="F445" s="238"/>
      <c r="G445" s="228"/>
    </row>
    <row r="446" spans="1:7" s="236" customFormat="1" ht="12" x14ac:dyDescent="0.35">
      <c r="A446" s="229"/>
      <c r="B446" s="230" t="str">
        <f>B98</f>
        <v>AIR NEUF</v>
      </c>
      <c r="C446" s="231" t="s">
        <v>5</v>
      </c>
      <c r="D446" s="232">
        <v>1</v>
      </c>
      <c r="E446" s="233"/>
      <c r="F446" s="234">
        <f>G129</f>
        <v>0</v>
      </c>
      <c r="G446" s="235">
        <f>SUM(F446*D446)</f>
        <v>0</v>
      </c>
    </row>
    <row r="447" spans="1:7" s="236" customFormat="1" ht="12" x14ac:dyDescent="0.35">
      <c r="A447" s="229"/>
      <c r="B447" s="230" t="str">
        <f>B131</f>
        <v>VENTILATION MECANIQUE CONTROLEE</v>
      </c>
      <c r="C447" s="231" t="s">
        <v>5</v>
      </c>
      <c r="D447" s="232">
        <v>1</v>
      </c>
      <c r="E447" s="233"/>
      <c r="F447" s="234">
        <f>G163</f>
        <v>0</v>
      </c>
      <c r="G447" s="235">
        <f>SUM(F447*D447)</f>
        <v>0</v>
      </c>
    </row>
    <row r="448" spans="1:7" s="236" customFormat="1" ht="12" x14ac:dyDescent="0.35">
      <c r="A448" s="229"/>
      <c r="B448" s="230" t="str">
        <f>B165</f>
        <v>VENTILATION DE CONFORT</v>
      </c>
      <c r="C448" s="231" t="s">
        <v>5</v>
      </c>
      <c r="D448" s="232">
        <v>1</v>
      </c>
      <c r="E448" s="233"/>
      <c r="F448" s="234">
        <f>G196</f>
        <v>0</v>
      </c>
      <c r="G448" s="235">
        <f>SUM(F448*D448)</f>
        <v>0</v>
      </c>
    </row>
    <row r="449" spans="1:7" s="236" customFormat="1" ht="12" x14ac:dyDescent="0.35">
      <c r="A449" s="229"/>
      <c r="B449" s="230" t="str">
        <f>B198</f>
        <v>EXTRACTION SPECIFIQUE CUISINE</v>
      </c>
      <c r="C449" s="231" t="s">
        <v>5</v>
      </c>
      <c r="D449" s="232">
        <v>1</v>
      </c>
      <c r="E449" s="233"/>
      <c r="F449" s="234">
        <f>G277</f>
        <v>0</v>
      </c>
      <c r="G449" s="235">
        <f>SUM(F449*D449)</f>
        <v>0</v>
      </c>
    </row>
    <row r="450" spans="1:7" s="28" customFormat="1" ht="9.75" customHeight="1" x14ac:dyDescent="0.35">
      <c r="A450" s="156"/>
      <c r="B450" s="237"/>
      <c r="C450" s="294"/>
      <c r="D450" s="223"/>
      <c r="E450" s="224"/>
      <c r="F450" s="238"/>
      <c r="G450" s="228"/>
    </row>
    <row r="451" spans="1:7" s="28" customFormat="1" ht="16.5" customHeight="1" x14ac:dyDescent="0.35">
      <c r="A451" s="156"/>
      <c r="B451" s="227" t="str">
        <f>B281</f>
        <v>REFRIGERATION</v>
      </c>
      <c r="C451" s="294"/>
      <c r="D451" s="223"/>
      <c r="E451" s="224"/>
      <c r="F451" s="238"/>
      <c r="G451" s="228"/>
    </row>
    <row r="452" spans="1:7" s="28" customFormat="1" ht="9" customHeight="1" x14ac:dyDescent="0.35">
      <c r="A452" s="156"/>
      <c r="B452" s="227"/>
      <c r="C452" s="294"/>
      <c r="D452" s="223"/>
      <c r="E452" s="224"/>
      <c r="F452" s="238"/>
      <c r="G452" s="228"/>
    </row>
    <row r="453" spans="1:7" s="236" customFormat="1" ht="12" x14ac:dyDescent="0.35">
      <c r="A453" s="229"/>
      <c r="B453" s="230" t="str">
        <f>B283</f>
        <v>PRODUCTION FRIGORIFIQUE</v>
      </c>
      <c r="C453" s="231" t="s">
        <v>5</v>
      </c>
      <c r="D453" s="232">
        <v>1</v>
      </c>
      <c r="E453" s="233"/>
      <c r="F453" s="234">
        <f>G295</f>
        <v>0</v>
      </c>
      <c r="G453" s="235">
        <f>SUM(F453*D453)</f>
        <v>0</v>
      </c>
    </row>
    <row r="454" spans="1:7" s="236" customFormat="1" ht="12" x14ac:dyDescent="0.35">
      <c r="A454" s="229"/>
      <c r="B454" s="230" t="str">
        <f>B315</f>
        <v>DISTRIBUTION</v>
      </c>
      <c r="C454" s="231" t="s">
        <v>5</v>
      </c>
      <c r="D454" s="232">
        <v>1</v>
      </c>
      <c r="E454" s="233"/>
      <c r="F454" s="234">
        <f>G322</f>
        <v>0</v>
      </c>
      <c r="G454" s="235">
        <f>SUM(F454*D454)</f>
        <v>0</v>
      </c>
    </row>
    <row r="455" spans="1:7" s="236" customFormat="1" ht="12" x14ac:dyDescent="0.35">
      <c r="A455" s="229"/>
      <c r="B455" s="230" t="str">
        <f>B297</f>
        <v>FRIGORIFERES / EVAPORATEURS</v>
      </c>
      <c r="C455" s="231" t="s">
        <v>5</v>
      </c>
      <c r="D455" s="232">
        <v>1</v>
      </c>
      <c r="E455" s="233"/>
      <c r="F455" s="234">
        <f>G313</f>
        <v>0</v>
      </c>
      <c r="G455" s="235">
        <f>SUM(F455*D455)</f>
        <v>0</v>
      </c>
    </row>
    <row r="456" spans="1:7" s="236" customFormat="1" ht="12" x14ac:dyDescent="0.35">
      <c r="A456" s="229"/>
      <c r="B456" s="230" t="str">
        <f>B324</f>
        <v>CHARGE EN FLUIDE</v>
      </c>
      <c r="C456" s="231" t="s">
        <v>5</v>
      </c>
      <c r="D456" s="232">
        <v>1</v>
      </c>
      <c r="E456" s="233"/>
      <c r="F456" s="234">
        <f>G328</f>
        <v>0</v>
      </c>
      <c r="G456" s="235">
        <f>SUM(F456*D456)</f>
        <v>0</v>
      </c>
    </row>
    <row r="457" spans="1:7" s="236" customFormat="1" ht="12" x14ac:dyDescent="0.35">
      <c r="A457" s="229"/>
      <c r="B457" s="230" t="str">
        <f>B330</f>
        <v>CONDENSATS</v>
      </c>
      <c r="C457" s="231" t="s">
        <v>5</v>
      </c>
      <c r="D457" s="232">
        <v>1</v>
      </c>
      <c r="E457" s="233"/>
      <c r="F457" s="234">
        <f>G334</f>
        <v>0</v>
      </c>
      <c r="G457" s="235">
        <f>SUM(F457*D457)</f>
        <v>0</v>
      </c>
    </row>
    <row r="458" spans="1:7" s="28" customFormat="1" ht="9.75" customHeight="1" x14ac:dyDescent="0.35">
      <c r="A458" s="156"/>
      <c r="B458" s="237"/>
      <c r="C458" s="294"/>
      <c r="D458" s="223"/>
      <c r="E458" s="224"/>
      <c r="F458" s="238"/>
      <c r="G458" s="228"/>
    </row>
    <row r="459" spans="1:7" s="28" customFormat="1" ht="16.5" customHeight="1" x14ac:dyDescent="0.35">
      <c r="A459" s="156"/>
      <c r="B459" s="227" t="str">
        <f>B338</f>
        <v>ELECTRICITE - REGULATION - COMMANDE</v>
      </c>
      <c r="C459" s="294"/>
      <c r="D459" s="223"/>
      <c r="E459" s="224"/>
      <c r="F459" s="238"/>
      <c r="G459" s="228"/>
    </row>
    <row r="460" spans="1:7" s="236" customFormat="1" ht="12" x14ac:dyDescent="0.35">
      <c r="A460" s="229"/>
      <c r="B460" s="230" t="str">
        <f>B340</f>
        <v xml:space="preserve">ARMOIRE ELECTRIQUE TD CVC REFRIGERATION </v>
      </c>
      <c r="C460" s="231" t="s">
        <v>5</v>
      </c>
      <c r="D460" s="232">
        <v>1</v>
      </c>
      <c r="E460" s="233"/>
      <c r="F460" s="234">
        <f>G346</f>
        <v>0</v>
      </c>
      <c r="G460" s="235">
        <f>SUM(F460*D460)</f>
        <v>0</v>
      </c>
    </row>
    <row r="461" spans="1:7" s="236" customFormat="1" ht="12" x14ac:dyDescent="0.35">
      <c r="A461" s="229"/>
      <c r="B461" s="230" t="str">
        <f>B348</f>
        <v>GTC / REGULATION / SUPERVISION Y COMPRIS ARMOIRE ELECTRIQUE</v>
      </c>
      <c r="C461" s="231" t="s">
        <v>5</v>
      </c>
      <c r="D461" s="232">
        <v>1</v>
      </c>
      <c r="E461" s="233"/>
      <c r="F461" s="234">
        <f>G360</f>
        <v>0</v>
      </c>
      <c r="G461" s="235">
        <f>SUM(F461*D461)</f>
        <v>0</v>
      </c>
    </row>
    <row r="462" spans="1:7" s="28" customFormat="1" ht="9.75" customHeight="1" x14ac:dyDescent="0.35">
      <c r="A462" s="156"/>
      <c r="B462" s="237"/>
      <c r="C462" s="294"/>
      <c r="D462" s="223"/>
      <c r="E462" s="224"/>
      <c r="F462" s="238"/>
      <c r="G462" s="228"/>
    </row>
    <row r="463" spans="1:7" s="28" customFormat="1" ht="16.5" customHeight="1" x14ac:dyDescent="0.35">
      <c r="A463" s="156"/>
      <c r="B463" s="227" t="str">
        <f>B364</f>
        <v>CLOISONS, PLAFONDS ET MENUISERIES ISOTHERMES</v>
      </c>
      <c r="C463" s="294"/>
      <c r="D463" s="223"/>
      <c r="E463" s="224"/>
      <c r="F463" s="238"/>
      <c r="G463" s="228"/>
    </row>
    <row r="464" spans="1:7" s="28" customFormat="1" ht="9" customHeight="1" x14ac:dyDescent="0.35">
      <c r="A464" s="156"/>
      <c r="B464" s="227"/>
      <c r="C464" s="294"/>
      <c r="D464" s="223"/>
      <c r="E464" s="224"/>
      <c r="F464" s="238"/>
      <c r="G464" s="228"/>
    </row>
    <row r="465" spans="1:7" s="236" customFormat="1" ht="12" x14ac:dyDescent="0.35">
      <c r="A465" s="229"/>
      <c r="B465" s="230" t="str">
        <f>B366</f>
        <v>PANNEAUX ISOTHERMES POSITIFS</v>
      </c>
      <c r="C465" s="231" t="s">
        <v>5</v>
      </c>
      <c r="D465" s="232">
        <v>1</v>
      </c>
      <c r="E465" s="233"/>
      <c r="F465" s="234">
        <f>G375</f>
        <v>0</v>
      </c>
      <c r="G465" s="235">
        <f>SUM(F465*D465)</f>
        <v>0</v>
      </c>
    </row>
    <row r="466" spans="1:7" s="236" customFormat="1" ht="12" x14ac:dyDescent="0.35">
      <c r="A466" s="229"/>
      <c r="B466" s="230" t="str">
        <f>B377</f>
        <v>PANNEAUX ISOTHERMES NEGATIFS</v>
      </c>
      <c r="C466" s="231" t="s">
        <v>5</v>
      </c>
      <c r="D466" s="232">
        <v>1</v>
      </c>
      <c r="E466" s="233"/>
      <c r="F466" s="234">
        <f>G385</f>
        <v>0</v>
      </c>
      <c r="G466" s="235">
        <f>SUM(F466*D466)</f>
        <v>0</v>
      </c>
    </row>
    <row r="467" spans="1:7" s="236" customFormat="1" ht="12" x14ac:dyDescent="0.35">
      <c r="A467" s="229"/>
      <c r="B467" s="230" t="str">
        <f>B387</f>
        <v>MENUISERIES ISOTHERMES</v>
      </c>
      <c r="C467" s="231" t="s">
        <v>5</v>
      </c>
      <c r="D467" s="232">
        <v>1</v>
      </c>
      <c r="E467" s="233"/>
      <c r="F467" s="234">
        <f>G400</f>
        <v>0</v>
      </c>
      <c r="G467" s="235">
        <f>SUM(F467*D467)</f>
        <v>0</v>
      </c>
    </row>
    <row r="468" spans="1:7" s="236" customFormat="1" ht="12" x14ac:dyDescent="0.35">
      <c r="A468" s="229"/>
      <c r="B468" s="230" t="str">
        <f>B407</f>
        <v>SOUPAPES DE SECURITE</v>
      </c>
      <c r="C468" s="231" t="s">
        <v>5</v>
      </c>
      <c r="D468" s="232">
        <v>1</v>
      </c>
      <c r="E468" s="233"/>
      <c r="F468" s="234">
        <f>G410</f>
        <v>0</v>
      </c>
      <c r="G468" s="235">
        <f>SUM(F468*D468)</f>
        <v>0</v>
      </c>
    </row>
    <row r="469" spans="1:7" s="236" customFormat="1" ht="12" x14ac:dyDescent="0.35">
      <c r="A469" s="229"/>
      <c r="B469" s="230" t="str">
        <f>B411</f>
        <v xml:space="preserve">RIDEAUX D'AIR </v>
      </c>
      <c r="C469" s="231" t="s">
        <v>5</v>
      </c>
      <c r="D469" s="232">
        <v>1</v>
      </c>
      <c r="E469" s="233"/>
      <c r="F469" s="234">
        <f>G415</f>
        <v>0</v>
      </c>
      <c r="G469" s="235">
        <f>SUM(F469*D469)</f>
        <v>0</v>
      </c>
    </row>
    <row r="470" spans="1:7" s="28" customFormat="1" ht="9.75" customHeight="1" x14ac:dyDescent="0.35">
      <c r="A470" s="156"/>
      <c r="B470" s="237"/>
      <c r="C470" s="294"/>
      <c r="D470" s="223"/>
      <c r="E470" s="224"/>
      <c r="F470" s="238"/>
      <c r="G470" s="228"/>
    </row>
    <row r="471" spans="1:7" s="28" customFormat="1" ht="16.5" customHeight="1" x14ac:dyDescent="0.35">
      <c r="A471" s="156"/>
      <c r="B471" s="227" t="str">
        <f>B425</f>
        <v>DIVERS</v>
      </c>
      <c r="C471" s="239" t="s">
        <v>21</v>
      </c>
      <c r="D471" s="24">
        <v>1</v>
      </c>
      <c r="E471" s="25"/>
      <c r="F471" s="240">
        <f>G433</f>
        <v>0</v>
      </c>
      <c r="G471" s="241">
        <f>SUM(F471*D471)</f>
        <v>0</v>
      </c>
    </row>
    <row r="472" spans="1:7" s="28" customFormat="1" ht="6.75" customHeight="1" thickBot="1" x14ac:dyDescent="0.4">
      <c r="A472" s="165"/>
      <c r="B472" s="242"/>
      <c r="C472" s="295"/>
      <c r="D472" s="243"/>
      <c r="E472" s="244"/>
      <c r="F472" s="245"/>
      <c r="G472" s="246"/>
    </row>
    <row r="473" spans="1:7" s="28" customFormat="1" ht="19" thickBot="1" x14ac:dyDescent="0.4">
      <c r="A473" s="352" t="s">
        <v>261</v>
      </c>
      <c r="B473" s="353"/>
      <c r="C473" s="353"/>
      <c r="D473" s="247"/>
      <c r="E473" s="248"/>
      <c r="F473" s="249"/>
      <c r="G473" s="250">
        <f>SUM(G437:G471)</f>
        <v>0</v>
      </c>
    </row>
    <row r="474" spans="1:7" s="28" customFormat="1" ht="13.5" thickBot="1" x14ac:dyDescent="0.4">
      <c r="A474" s="59"/>
      <c r="B474" s="251"/>
      <c r="C474" s="251"/>
      <c r="D474" s="59"/>
      <c r="E474" s="251"/>
      <c r="F474" s="252"/>
      <c r="G474" s="253"/>
    </row>
    <row r="475" spans="1:7" s="28" customFormat="1" ht="18" customHeight="1" thickBot="1" x14ac:dyDescent="0.4">
      <c r="A475" s="338" t="s">
        <v>262</v>
      </c>
      <c r="B475" s="339"/>
      <c r="C475" s="339"/>
      <c r="D475" s="247"/>
      <c r="E475" s="248"/>
      <c r="F475" s="249"/>
      <c r="G475" s="250">
        <f>SUM(G473*8.5%)</f>
        <v>0</v>
      </c>
    </row>
    <row r="476" spans="1:7" s="28" customFormat="1" ht="13.5" thickBot="1" x14ac:dyDescent="0.4">
      <c r="A476" s="59"/>
      <c r="B476" s="251"/>
      <c r="C476" s="251"/>
      <c r="D476" s="59"/>
      <c r="E476" s="251"/>
      <c r="F476" s="252"/>
      <c r="G476" s="253"/>
    </row>
    <row r="477" spans="1:7" s="28" customFormat="1" ht="18.75" customHeight="1" thickBot="1" x14ac:dyDescent="0.4">
      <c r="A477" s="338" t="s">
        <v>263</v>
      </c>
      <c r="B477" s="339"/>
      <c r="C477" s="339"/>
      <c r="D477" s="247"/>
      <c r="E477" s="248"/>
      <c r="F477" s="249"/>
      <c r="G477" s="250">
        <f>SUM(G473:G475)</f>
        <v>0</v>
      </c>
    </row>
    <row r="478" spans="1:7" s="28" customFormat="1" ht="12.4" customHeight="1" x14ac:dyDescent="0.35">
      <c r="A478" s="98"/>
      <c r="B478" s="254"/>
      <c r="C478" s="293"/>
      <c r="D478" s="219"/>
      <c r="E478" s="220"/>
      <c r="F478" s="221"/>
      <c r="G478" s="222"/>
    </row>
    <row r="479" spans="1:7" s="28" customFormat="1" ht="7.5" customHeight="1" x14ac:dyDescent="0.35">
      <c r="A479" s="156"/>
      <c r="B479" s="163"/>
      <c r="C479" s="294"/>
      <c r="D479" s="223"/>
      <c r="E479" s="224"/>
      <c r="F479" s="225"/>
      <c r="G479" s="226"/>
    </row>
    <row r="480" spans="1:7" s="236" customFormat="1" ht="16.5" customHeight="1" x14ac:dyDescent="0.35">
      <c r="A480" s="255"/>
      <c r="B480" s="227"/>
      <c r="C480" s="231"/>
      <c r="D480" s="232"/>
      <c r="E480" s="233"/>
      <c r="F480" s="234"/>
      <c r="G480" s="256"/>
    </row>
    <row r="481" spans="1:7" s="236" customFormat="1" ht="16.5" customHeight="1" thickBot="1" x14ac:dyDescent="0.4">
      <c r="A481" s="257"/>
      <c r="B481" s="258"/>
      <c r="C481" s="259"/>
      <c r="D481" s="260"/>
      <c r="E481" s="261"/>
      <c r="F481" s="262"/>
      <c r="G481" s="263"/>
    </row>
    <row r="483" spans="1:7" s="267" customFormat="1" ht="32.25" customHeight="1" x14ac:dyDescent="0.35">
      <c r="A483" s="264"/>
      <c r="B483" s="21"/>
      <c r="C483" s="21"/>
      <c r="D483" s="21"/>
      <c r="E483" s="21"/>
      <c r="F483" s="265"/>
      <c r="G483" s="266"/>
    </row>
  </sheetData>
  <mergeCells count="8">
    <mergeCell ref="A475:C475"/>
    <mergeCell ref="A477:C477"/>
    <mergeCell ref="A2:C2"/>
    <mergeCell ref="A3:C3"/>
    <mergeCell ref="D3:G3"/>
    <mergeCell ref="A4:C4"/>
    <mergeCell ref="D4:G4"/>
    <mergeCell ref="A473:C47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&amp;LCASERNE CBA DUPUIS</oddHeader>
    <oddFooter>&amp;LINSET- IND 0&amp;RLOT 7 TRAITEMENT D'AIR - CLIM - VENT - CLOISONS ISOTHERMES</oddFooter>
  </headerFooter>
  <rowBreaks count="6" manualBreakCount="6">
    <brk id="73" max="6" man="1"/>
    <brk id="154" max="6" man="1"/>
    <brk id="240" max="6" man="1"/>
    <brk id="307" max="6" man="1"/>
    <brk id="375" max="6" man="1"/>
    <brk id="4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Boisson</dc:creator>
  <cp:lastModifiedBy>DELETTRE Marion INGE CIVI DEFE</cp:lastModifiedBy>
  <cp:lastPrinted>2025-02-24T10:53:49Z</cp:lastPrinted>
  <dcterms:created xsi:type="dcterms:W3CDTF">2024-12-04T12:07:24Z</dcterms:created>
  <dcterms:modified xsi:type="dcterms:W3CDTF">2025-07-28T13:25:18Z</dcterms:modified>
</cp:coreProperties>
</file>